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. รายงานสถานการณ์โรคใบร่วง\ปี 2569\8 ส.ค.69\"/>
    </mc:Choice>
  </mc:AlternateContent>
  <bookViews>
    <workbookView xWindow="-120" yWindow="-120" windowWidth="29040" windowHeight="15840" tabRatio="819" activeTab="7"/>
  </bookViews>
  <sheets>
    <sheet name="1. กยท.ข.ตบ." sheetId="52" r:id="rId1"/>
    <sheet name="2. กยท.ข.ตก. " sheetId="53" r:id="rId2"/>
    <sheet name="3. กยท.ข.ตล. " sheetId="54" r:id="rId3"/>
    <sheet name="4. กยท.ข.กอ." sheetId="55" r:id="rId4"/>
    <sheet name="5. กยท.ข.น." sheetId="56" r:id="rId5"/>
    <sheet name="6. กยท.ข.อนบ." sheetId="57" r:id="rId6"/>
    <sheet name="7. กยท.ข.อนล." sheetId="58" r:id="rId7"/>
    <sheet name="รายจังหวัด 18 สิงหาคม 69" sheetId="47" r:id="rId8"/>
  </sheets>
  <externalReferences>
    <externalReference r:id="rId9"/>
  </externalReferences>
  <definedNames>
    <definedName name="_xlnm.Print_Area" localSheetId="2">'3. กยท.ข.ตล. '!$A$1:$G$70</definedName>
    <definedName name="_xlnm.Print_Area" localSheetId="7">'รายจังหวัด 18 สิงหาคม 69'!$A$1:$C$40</definedName>
    <definedName name="_xlnm.Print_Titles" localSheetId="4">'5. กยท.ข.น.'!$1:$3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2" l="1"/>
  <c r="C36" i="47" l="1"/>
  <c r="G17" i="58"/>
  <c r="F17" i="58"/>
  <c r="G7" i="58"/>
  <c r="F7" i="58"/>
  <c r="F30" i="54"/>
  <c r="H113" i="53"/>
  <c r="H118" i="53"/>
  <c r="G86" i="53"/>
  <c r="G66" i="56" l="1"/>
  <c r="F66" i="56"/>
  <c r="XFD14" i="58" l="1"/>
  <c r="XFD13" i="58"/>
  <c r="XFD12" i="58"/>
  <c r="G11" i="58"/>
  <c r="F11" i="58"/>
  <c r="B35" i="47" s="1"/>
  <c r="XFD11" i="58" l="1"/>
  <c r="F69" i="53"/>
  <c r="C35" i="47"/>
  <c r="C23" i="47"/>
  <c r="B23" i="47"/>
  <c r="G16" i="57" l="1"/>
  <c r="F16" i="57"/>
  <c r="F45" i="57"/>
  <c r="F32" i="52" l="1"/>
  <c r="G45" i="52"/>
  <c r="C34" i="47" s="1"/>
  <c r="F45" i="52"/>
  <c r="B34" i="47" s="1"/>
  <c r="G7" i="57"/>
  <c r="F7" i="57"/>
  <c r="F86" i="53"/>
  <c r="F61" i="53"/>
  <c r="G32" i="52"/>
  <c r="G73" i="53"/>
  <c r="G23" i="56"/>
  <c r="C33" i="47" s="1"/>
  <c r="F23" i="56"/>
  <c r="B33" i="47" s="1"/>
  <c r="C32" i="47" l="1"/>
  <c r="C30" i="47"/>
  <c r="B30" i="47"/>
  <c r="C31" i="47"/>
  <c r="B31" i="47"/>
  <c r="B32" i="47" l="1"/>
  <c r="F57" i="56" l="1"/>
  <c r="G53" i="56"/>
  <c r="F53" i="56"/>
  <c r="G21" i="56"/>
  <c r="F21" i="56"/>
  <c r="G40" i="57"/>
  <c r="F40" i="57"/>
  <c r="G61" i="56" l="1"/>
  <c r="F61" i="56"/>
  <c r="F67" i="56" s="1"/>
  <c r="C24" i="47"/>
  <c r="C29" i="47" l="1"/>
  <c r="B29" i="47"/>
  <c r="C28" i="47"/>
  <c r="B28" i="47"/>
  <c r="C21" i="47"/>
  <c r="B21" i="47"/>
  <c r="B24" i="47"/>
  <c r="G43" i="52" l="1"/>
  <c r="C25" i="47"/>
  <c r="B25" i="47"/>
  <c r="G57" i="53"/>
  <c r="C13" i="47" s="1"/>
  <c r="F57" i="53"/>
  <c r="G45" i="57"/>
  <c r="C27" i="47" s="1"/>
  <c r="B27" i="47"/>
  <c r="F35" i="57"/>
  <c r="F49" i="57" s="1"/>
  <c r="G35" i="57"/>
  <c r="G30" i="54"/>
  <c r="C8" i="47" s="1"/>
  <c r="F50" i="57" l="1"/>
  <c r="C26" i="47"/>
  <c r="G49" i="57"/>
  <c r="B26" i="47"/>
  <c r="B13" i="47"/>
  <c r="B17" i="47"/>
  <c r="G57" i="56"/>
  <c r="G67" i="56" s="1"/>
  <c r="G16" i="54"/>
  <c r="C7" i="47" s="1"/>
  <c r="F16" i="54"/>
  <c r="B7" i="47" s="1"/>
  <c r="B22" i="47" l="1"/>
  <c r="C22" i="47"/>
  <c r="F68" i="56" l="1"/>
  <c r="B11" i="47" l="1"/>
  <c r="G41" i="54"/>
  <c r="C6" i="47" s="1"/>
  <c r="F41" i="54"/>
  <c r="G64" i="54"/>
  <c r="C5" i="47" s="1"/>
  <c r="B6" i="47" l="1"/>
  <c r="G50" i="54"/>
  <c r="F50" i="54"/>
  <c r="C9" i="47" l="1"/>
  <c r="B9" i="47"/>
  <c r="B8" i="47" l="1"/>
  <c r="F19" i="58"/>
  <c r="F18" i="58"/>
  <c r="B36" i="47" s="1"/>
  <c r="F69" i="56"/>
  <c r="G15" i="55"/>
  <c r="C19" i="47" s="1"/>
  <c r="F15" i="55"/>
  <c r="B19" i="47" s="1"/>
  <c r="G10" i="55"/>
  <c r="F10" i="55"/>
  <c r="E63" i="54"/>
  <c r="E62" i="54"/>
  <c r="E61" i="54"/>
  <c r="E60" i="54"/>
  <c r="E59" i="54"/>
  <c r="E58" i="54"/>
  <c r="E57" i="54"/>
  <c r="E56" i="54"/>
  <c r="E55" i="54"/>
  <c r="E54" i="54"/>
  <c r="E53" i="54"/>
  <c r="E52" i="54"/>
  <c r="F64" i="54"/>
  <c r="F65" i="54" s="1"/>
  <c r="E51" i="54"/>
  <c r="E47" i="54"/>
  <c r="E46" i="54"/>
  <c r="E45" i="54"/>
  <c r="E42" i="54"/>
  <c r="E40" i="54"/>
  <c r="E39" i="54"/>
  <c r="E38" i="54"/>
  <c r="E37" i="54"/>
  <c r="E36" i="54"/>
  <c r="E35" i="54"/>
  <c r="E34" i="54"/>
  <c r="E33" i="54"/>
  <c r="E29" i="54"/>
  <c r="E28" i="54"/>
  <c r="E27" i="54"/>
  <c r="E26" i="54"/>
  <c r="E25" i="54"/>
  <c r="E24" i="54"/>
  <c r="E23" i="54"/>
  <c r="E22" i="54"/>
  <c r="E21" i="54"/>
  <c r="E20" i="54"/>
  <c r="E19" i="54"/>
  <c r="E18" i="54"/>
  <c r="E17" i="54"/>
  <c r="E15" i="54"/>
  <c r="E14" i="54"/>
  <c r="E13" i="54"/>
  <c r="E12" i="54"/>
  <c r="E11" i="54"/>
  <c r="E10" i="54"/>
  <c r="E9" i="54"/>
  <c r="E8" i="54"/>
  <c r="G65" i="54"/>
  <c r="E7" i="54"/>
  <c r="E6" i="54"/>
  <c r="E5" i="54"/>
  <c r="E4" i="54"/>
  <c r="G119" i="53"/>
  <c r="C12" i="47" s="1"/>
  <c r="F119" i="53"/>
  <c r="C10" i="47"/>
  <c r="B10" i="47"/>
  <c r="C20" i="47"/>
  <c r="F73" i="53"/>
  <c r="G69" i="53"/>
  <c r="C11" i="47" s="1"/>
  <c r="G61" i="53"/>
  <c r="C14" i="47" s="1"/>
  <c r="G38" i="52"/>
  <c r="F38" i="52"/>
  <c r="F46" i="52" s="1"/>
  <c r="C15" i="47"/>
  <c r="B15" i="47"/>
  <c r="B12" i="47" l="1"/>
  <c r="C16" i="47"/>
  <c r="G46" i="52"/>
  <c r="F48" i="52" s="1"/>
  <c r="B5" i="47"/>
  <c r="B14" i="47"/>
  <c r="B20" i="47"/>
  <c r="B16" i="47"/>
  <c r="C37" i="47" s="1"/>
  <c r="F47" i="52"/>
  <c r="F20" i="55"/>
  <c r="G20" i="55"/>
  <c r="F22" i="55" s="1"/>
  <c r="F68" i="54"/>
  <c r="F51" i="57"/>
  <c r="G120" i="53"/>
  <c r="B18" i="47"/>
  <c r="F120" i="53"/>
  <c r="C18" i="47"/>
  <c r="C38" i="47" l="1"/>
  <c r="F121" i="53"/>
  <c r="C40" i="47"/>
  <c r="F122" i="53"/>
  <c r="F21" i="55"/>
  <c r="F67" i="54"/>
</calcChain>
</file>

<file path=xl/sharedStrings.xml><?xml version="1.0" encoding="utf-8"?>
<sst xmlns="http://schemas.openxmlformats.org/spreadsheetml/2006/main" count="725" uniqueCount="442">
  <si>
    <t xml:space="preserve">ลำดับ </t>
  </si>
  <si>
    <t>กยท.จังหวัด</t>
  </si>
  <si>
    <t>หมู่ที่</t>
  </si>
  <si>
    <t>ตำบล</t>
  </si>
  <si>
    <t>อำเภอ</t>
  </si>
  <si>
    <t>จำนวนไร่</t>
  </si>
  <si>
    <t>จำนวนราย</t>
  </si>
  <si>
    <t>สุราษฎร์ธานี</t>
  </si>
  <si>
    <t>เคียนซา</t>
  </si>
  <si>
    <t>บ้านนาสาร</t>
  </si>
  <si>
    <t>บ้านนาเดิม</t>
  </si>
  <si>
    <t>เวียงสระ</t>
  </si>
  <si>
    <t>พระแสง</t>
  </si>
  <si>
    <t>ชัยบุรี</t>
  </si>
  <si>
    <t>ดอนสัก</t>
  </si>
  <si>
    <t>พุนพิน</t>
  </si>
  <si>
    <t>รวมจังหวัดสุราษฎร์ธานี</t>
  </si>
  <si>
    <t>ระนอง</t>
  </si>
  <si>
    <t>เมือง</t>
  </si>
  <si>
    <t>กระบุรี</t>
  </si>
  <si>
    <t>กะเปอร์</t>
  </si>
  <si>
    <t>ละอุ่น</t>
  </si>
  <si>
    <t>สุขสำราญ</t>
  </si>
  <si>
    <t>รวมจังหวัดระนอง</t>
  </si>
  <si>
    <t>ชุมพร</t>
  </si>
  <si>
    <t>รวมจังหวัดชุมพร</t>
  </si>
  <si>
    <t>ประจวบคีรีขันธ์</t>
  </si>
  <si>
    <t>-</t>
  </si>
  <si>
    <t>รวมการยางแห่งประเทศไทยเขตภาคใต้ตอนบน</t>
  </si>
  <si>
    <t>สรุป : 1. พื้นที่ที่พบการระบาดของโรคใบร่วงชนิดใหม่ในยางพาราทั้งหมด               =</t>
  </si>
  <si>
    <t>ไร่</t>
  </si>
  <si>
    <t xml:space="preserve">        2. จำนวนรายเกษตรกรทั้งหมด                                                      =</t>
  </si>
  <si>
    <t>ราย</t>
  </si>
  <si>
    <t>page 1/1</t>
  </si>
  <si>
    <t>นครศรีธรรมราช</t>
  </si>
  <si>
    <t>สาขาเมืองนครศรีธรรมราช</t>
  </si>
  <si>
    <t>เมืองนครศรีธรรมราช</t>
  </si>
  <si>
    <t>พรหมคีรี</t>
  </si>
  <si>
    <t>สาขาท่าศาลา</t>
  </si>
  <si>
    <t>นบพิตำ</t>
  </si>
  <si>
    <t>ขนอม</t>
  </si>
  <si>
    <t>สิชล</t>
  </si>
  <si>
    <t>เขาน้อย</t>
  </si>
  <si>
    <t>สาขาทุ่งสง</t>
  </si>
  <si>
    <t>ทุ่งสง</t>
  </si>
  <si>
    <t>เขาขาว</t>
  </si>
  <si>
    <t>นาไม้ไผ่</t>
  </si>
  <si>
    <t>เขาโร</t>
  </si>
  <si>
    <t>กะปาง</t>
  </si>
  <si>
    <t>นาโพธิ์</t>
  </si>
  <si>
    <t>นาหลวงเสน</t>
  </si>
  <si>
    <t>หนอนหงส์</t>
  </si>
  <si>
    <t>ที่วัง</t>
  </si>
  <si>
    <t>ถ้ำใหญ่</t>
  </si>
  <si>
    <t>น้ำตก</t>
  </si>
  <si>
    <t>บางขัน</t>
  </si>
  <si>
    <t>บ้านลำนาว</t>
  </si>
  <si>
    <t>บ้านนิคม</t>
  </si>
  <si>
    <t>สาขาร่อนพิบูลย์</t>
  </si>
  <si>
    <t>ร่อนพิบูลย์</t>
  </si>
  <si>
    <t>ชะอวด</t>
  </si>
  <si>
    <t>จุฬาภรณ์</t>
  </si>
  <si>
    <t>สาขาฉวาง</t>
  </si>
  <si>
    <t>ฉวาง</t>
  </si>
  <si>
    <t>page 1/3</t>
  </si>
  <si>
    <t>กะเปียด</t>
  </si>
  <si>
    <t>นากะชะ</t>
  </si>
  <si>
    <t>ห้วยปริก</t>
  </si>
  <si>
    <t>ไสหร้า</t>
  </si>
  <si>
    <t>นาเขลียง</t>
  </si>
  <si>
    <t>จันดี</t>
  </si>
  <si>
    <t>ช้างกลาง</t>
  </si>
  <si>
    <t>หลักช้าง</t>
  </si>
  <si>
    <t>สวนขัน</t>
  </si>
  <si>
    <t>พิปูน</t>
  </si>
  <si>
    <t>กะทูน</t>
  </si>
  <si>
    <t>เขาพระ</t>
  </si>
  <si>
    <t>ยางค้อม</t>
  </si>
  <si>
    <t>ควนกลาง</t>
  </si>
  <si>
    <t>สาขานาบอน</t>
  </si>
  <si>
    <t>นาบอน</t>
  </si>
  <si>
    <t>แก้วแสน</t>
  </si>
  <si>
    <t>รวมจังหวัดนครศรีธรรมราช</t>
  </si>
  <si>
    <t>2</t>
  </si>
  <si>
    <t>กระบี่</t>
  </si>
  <si>
    <t>เมืองกระบี่</t>
  </si>
  <si>
    <t>คลองท่อม</t>
  </si>
  <si>
    <t>เขาพนม</t>
  </si>
  <si>
    <t>รวมจังหวัดกระบี่</t>
  </si>
  <si>
    <t>3</t>
  </si>
  <si>
    <t>พังงา</t>
  </si>
  <si>
    <t>กะปง</t>
  </si>
  <si>
    <t>ตะกั่วทุ่ง</t>
  </si>
  <si>
    <t>ทับปุด</t>
  </si>
  <si>
    <t>ท้ายเหมือง</t>
  </si>
  <si>
    <t>ตะกั่วป่า</t>
  </si>
  <si>
    <t>คุระบุรี</t>
  </si>
  <si>
    <t>รวมจังหวัดพังงา</t>
  </si>
  <si>
    <t>4</t>
  </si>
  <si>
    <t>ภูเก็ต</t>
  </si>
  <si>
    <t>ถลาง</t>
  </si>
  <si>
    <t>กะทู้</t>
  </si>
  <si>
    <t>รวมจังหวัดภูเก็ต</t>
  </si>
  <si>
    <t>page 2/3</t>
  </si>
  <si>
    <t>5</t>
  </si>
  <si>
    <t>ตรัง</t>
  </si>
  <si>
    <t>ห้วยยอด</t>
  </si>
  <si>
    <t>สิเกา</t>
  </si>
  <si>
    <t>กันตัง</t>
  </si>
  <si>
    <t>ย่านตาขาว</t>
  </si>
  <si>
    <t>ปะเหลียน</t>
  </si>
  <si>
    <t>รวมจังหวัดตรัง</t>
  </si>
  <si>
    <t>6</t>
  </si>
  <si>
    <t>พัทลุง</t>
  </si>
  <si>
    <t>กงหรา</t>
  </si>
  <si>
    <t>ศรีนครินทร์</t>
  </si>
  <si>
    <t>เขาชัยสน</t>
  </si>
  <si>
    <t>ตะโหมด</t>
  </si>
  <si>
    <t>บางแก้ว</t>
  </si>
  <si>
    <t>ควนขนุน</t>
  </si>
  <si>
    <t>ป่าพยอม</t>
  </si>
  <si>
    <t>ศรีบรรพต</t>
  </si>
  <si>
    <t>ปากพะยูน</t>
  </si>
  <si>
    <t>รวมจังหวัดพัทลุง</t>
  </si>
  <si>
    <t>รวมการยางแห่งประเทศไทยเขตภาคใต้ตอนกลาง</t>
  </si>
  <si>
    <t>page 3/3</t>
  </si>
  <si>
    <t>ปัตตานี</t>
  </si>
  <si>
    <t>รวมจังหวัดปัตตานี</t>
  </si>
  <si>
    <t>สงขลา</t>
  </si>
  <si>
    <t>รวมจังหวัดสงขลา</t>
  </si>
  <si>
    <t>ยะลา</t>
  </si>
  <si>
    <t>รวมจังหวัดยะลา</t>
  </si>
  <si>
    <t>สตูล</t>
  </si>
  <si>
    <t>ควนกาหลง</t>
  </si>
  <si>
    <t>ควนโดน</t>
  </si>
  <si>
    <t>ท่าแพ</t>
  </si>
  <si>
    <t>แป-ระ</t>
  </si>
  <si>
    <t>รวมจังหวัดสตูล</t>
  </si>
  <si>
    <t>นราธิวาส</t>
  </si>
  <si>
    <t>รวมจังหวัดนราธิวาส</t>
  </si>
  <si>
    <t>รวมการยางแห่งประเทศไทยเขตภาคใต้ตอนล่าง</t>
  </si>
  <si>
    <t>จันทบุรี</t>
  </si>
  <si>
    <t>เมืองจันทบุรี</t>
  </si>
  <si>
    <t>ขลุง</t>
  </si>
  <si>
    <t>นายายอาม</t>
  </si>
  <si>
    <t>แก่งหางแมว</t>
  </si>
  <si>
    <t>ท่าใหม่</t>
  </si>
  <si>
    <t>เขาคิชฌกูฏ</t>
  </si>
  <si>
    <t>รวมจังหวัดจันทบุรี</t>
  </si>
  <si>
    <t>ตราด</t>
  </si>
  <si>
    <t>เมืองตราด</t>
  </si>
  <si>
    <t>แหลมงอบ</t>
  </si>
  <si>
    <t>บ่อไร่</t>
  </si>
  <si>
    <t>รวมจังหวัดตราด</t>
  </si>
  <si>
    <t>ระยอง</t>
  </si>
  <si>
    <t>ฉะเชิงเทรา</t>
  </si>
  <si>
    <t>อุทัยธานี</t>
  </si>
  <si>
    <t>กาญจนบุรี</t>
  </si>
  <si>
    <t>รวมการยางแห่งประเทศไทยเขตภาคกลางและภาคตะวันออก</t>
  </si>
  <si>
    <t>1</t>
  </si>
  <si>
    <t>เชียงใหม่</t>
  </si>
  <si>
    <t>เชียงราย</t>
  </si>
  <si>
    <t>ลำปาง</t>
  </si>
  <si>
    <t>ลำพูน</t>
  </si>
  <si>
    <t>แม่ฮ่องสอน</t>
  </si>
  <si>
    <t>กำแพงเพชร</t>
  </si>
  <si>
    <t>7</t>
  </si>
  <si>
    <t>พิษณุโลก</t>
  </si>
  <si>
    <t>8</t>
  </si>
  <si>
    <t>ตาก</t>
  </si>
  <si>
    <t>9</t>
  </si>
  <si>
    <t>เพชรบูรณ์</t>
  </si>
  <si>
    <t>10</t>
  </si>
  <si>
    <t>พิจิตร</t>
  </si>
  <si>
    <t>11</t>
  </si>
  <si>
    <t>น่าน</t>
  </si>
  <si>
    <t>ยอด</t>
  </si>
  <si>
    <t>สองแคว</t>
  </si>
  <si>
    <t>12</t>
  </si>
  <si>
    <t>ปิงหลวง</t>
  </si>
  <si>
    <t>นาหมื่น</t>
  </si>
  <si>
    <t>13</t>
  </si>
  <si>
    <t>สุโขทัย</t>
  </si>
  <si>
    <t>แม่สิน</t>
  </si>
  <si>
    <t>ศรีสัชนาลัย</t>
  </si>
  <si>
    <t>14</t>
  </si>
  <si>
    <t>พะเยา</t>
  </si>
  <si>
    <t>15</t>
  </si>
  <si>
    <t>อุตรดิตถ์</t>
  </si>
  <si>
    <t>แพร่</t>
  </si>
  <si>
    <t>รวมการยางแห่งประเทศไทยเขตภาคเหนือ</t>
  </si>
  <si>
    <t xml:space="preserve">        2. จำนวนรายเกษตรกรทั้งหมด                                                       =</t>
  </si>
  <si>
    <t>กาฬสินธุ์</t>
  </si>
  <si>
    <t>ขอนแก่น</t>
  </si>
  <si>
    <t>มุกดาหาร</t>
  </si>
  <si>
    <t>นครพนม</t>
  </si>
  <si>
    <t>บึงกาฬ</t>
  </si>
  <si>
    <t>สกลนคร</t>
  </si>
  <si>
    <t>หนองคาย</t>
  </si>
  <si>
    <t>หนองบัวลำภู</t>
  </si>
  <si>
    <t>เลย</t>
  </si>
  <si>
    <t>อุดรธานี</t>
  </si>
  <si>
    <t>รวมการยางแห่งประเทศไทยเขตภาคตะวันออกเฉียงเหนือตอนบน</t>
  </si>
  <si>
    <t>นครราชสีมา</t>
  </si>
  <si>
    <t>บุรีรัมย์</t>
  </si>
  <si>
    <t>สุรินทร์</t>
  </si>
  <si>
    <t>อุบลราชธานี</t>
  </si>
  <si>
    <t>ยโสธร</t>
  </si>
  <si>
    <t>ร้อยเอ็ด</t>
  </si>
  <si>
    <t>รวมการยางแห่งประเทศไทยเขตภาคตะวันออกเฉียงเหนือตอนล่าง</t>
  </si>
  <si>
    <t>1. นราธิวาส</t>
  </si>
  <si>
    <t>2. ยะลา</t>
  </si>
  <si>
    <t>3. ปัตตานี</t>
  </si>
  <si>
    <t>4. สงขลา</t>
  </si>
  <si>
    <t>5. สตูล</t>
  </si>
  <si>
    <t>6. ตรัง</t>
  </si>
  <si>
    <t>7. พังงา</t>
  </si>
  <si>
    <t>8. พัทลุง</t>
  </si>
  <si>
    <t>9.  นครศรีธรรมราช</t>
  </si>
  <si>
    <t>10. กระบี่</t>
  </si>
  <si>
    <t>11. สุราษฎร์ธานี</t>
  </si>
  <si>
    <t>12. ระนอง</t>
  </si>
  <si>
    <t>13. ชุมพร</t>
  </si>
  <si>
    <t>14. จันทบุรี</t>
  </si>
  <si>
    <t>15. ตราด</t>
  </si>
  <si>
    <t>16. ภูเก็ต</t>
  </si>
  <si>
    <t>17. น่าน</t>
  </si>
  <si>
    <t>18. สุโขทัย</t>
  </si>
  <si>
    <t>19. แพร่</t>
  </si>
  <si>
    <r>
      <rPr>
        <sz val="16"/>
        <color theme="1"/>
        <rFont val="TH SarabunPSK"/>
        <family val="2"/>
      </rPr>
      <t xml:space="preserve">      2</t>
    </r>
    <r>
      <rPr>
        <b/>
        <sz val="16"/>
        <color theme="1"/>
        <rFont val="TH SarabunPSK"/>
        <family val="2"/>
      </rPr>
      <t xml:space="preserve">. จำนวนรายเกษตรกรทั้งหมด   </t>
    </r>
  </si>
  <si>
    <t xml:space="preserve">                             =</t>
  </si>
  <si>
    <t xml:space="preserve">                          ข้อมูล ณ วันที่ </t>
  </si>
  <si>
    <t>แม่สำ</t>
  </si>
  <si>
    <t>รวมจังหวัดน่าน</t>
  </si>
  <si>
    <t>รวมจังหวัดสุโขทัย</t>
  </si>
  <si>
    <r>
      <t>5.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การยางแห่งประเทศไทยเขตภาคเหนือ</t>
    </r>
  </si>
  <si>
    <r>
      <t>2.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การยางแห่งประเทศไทยเขตภาคใต้ตอนกลาง</t>
    </r>
  </si>
  <si>
    <r>
      <t>3.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การยางแห่งประเทศไทยเขตภาคใต้ตอนล่าง</t>
    </r>
  </si>
  <si>
    <r>
      <t>6. รายงานสถานการณ์การแพร่ระบาดของโรคใบร่วงชนิดใหม่ในยางพาราของ</t>
    </r>
    <r>
      <rPr>
        <b/>
        <u/>
        <sz val="15"/>
        <color theme="1"/>
        <rFont val="TH Sarabun New"/>
        <family val="2"/>
      </rPr>
      <t>การยางแห่งประเทศไทยเขตภาคตะวันออกเฉียงเหนือตอนบน</t>
    </r>
  </si>
  <si>
    <t>สังคม</t>
  </si>
  <si>
    <t>จำนวน (ไร่)</t>
  </si>
  <si>
    <t>จำนวนราย (คน)</t>
  </si>
  <si>
    <t xml:space="preserve">          จังหวัด</t>
  </si>
  <si>
    <t>ผาตั้ง</t>
  </si>
  <si>
    <t>นายูง</t>
  </si>
  <si>
    <t>น้ำโสม</t>
  </si>
  <si>
    <t>ลานสกา</t>
  </si>
  <si>
    <t>แม่ลาว</t>
  </si>
  <si>
    <t>อวน</t>
  </si>
  <si>
    <t>ปัว</t>
  </si>
  <si>
    <t>บ้านหลวง</t>
  </si>
  <si>
    <t>รวมจังหวัดพะเยา</t>
  </si>
  <si>
    <t>รวมจังหวัดแพร่</t>
  </si>
  <si>
    <t>รวมจังหวัดเชียงราย</t>
  </si>
  <si>
    <t>ป่าบอน</t>
  </si>
  <si>
    <t>20. เชียงราย</t>
  </si>
  <si>
    <t>21. พะเยา</t>
  </si>
  <si>
    <t>22. หนองคาย</t>
  </si>
  <si>
    <t>23. อุดรธานี</t>
  </si>
  <si>
    <t>โป่งแพร่</t>
  </si>
  <si>
    <t>ผางาม</t>
  </si>
  <si>
    <t>เวียงชัย</t>
  </si>
  <si>
    <t>เวียง</t>
  </si>
  <si>
    <t>เชียงของ</t>
  </si>
  <si>
    <t>โชคชัย</t>
  </si>
  <si>
    <t>ดอยหลวง</t>
  </si>
  <si>
    <t>หนองป่าก่อ</t>
  </si>
  <si>
    <t>บ้านพี้</t>
  </si>
  <si>
    <t>น้ำมวบ</t>
  </si>
  <si>
    <t>บ่อ</t>
  </si>
  <si>
    <t>ศรีภูมิ</t>
  </si>
  <si>
    <t>ชนแดน</t>
  </si>
  <si>
    <t>ดู่พงษ์</t>
  </si>
  <si>
    <t>เวียงสา</t>
  </si>
  <si>
    <t>ท่าวังผา</t>
  </si>
  <si>
    <t>สันติสุข</t>
  </si>
  <si>
    <t>บึงโขงโหลง</t>
  </si>
  <si>
    <t>ท่าดอกคำ</t>
  </si>
  <si>
    <t>ปากชม</t>
  </si>
  <si>
    <t>24. บึงกาฬ</t>
  </si>
  <si>
    <t>25. เลย</t>
  </si>
  <si>
    <t>แม่ข้าวต้ม</t>
  </si>
  <si>
    <t>สันสลี</t>
  </si>
  <si>
    <t>เวียงป่าเป้า</t>
  </si>
  <si>
    <t>ไม้ยา</t>
  </si>
  <si>
    <t>พญาเม็งราย</t>
  </si>
  <si>
    <t>ฝายกวาง</t>
  </si>
  <si>
    <t>เชียงคำ</t>
  </si>
  <si>
    <t>ดอนศิลา</t>
  </si>
  <si>
    <t>ดอนลาน</t>
  </si>
  <si>
    <t>งอบ</t>
  </si>
  <si>
    <t>ทุ่งช้าง</t>
  </si>
  <si>
    <t>สะเนียน</t>
  </si>
  <si>
    <t>ปอน</t>
  </si>
  <si>
    <t>นาทะนุง</t>
  </si>
  <si>
    <t>เซกา</t>
  </si>
  <si>
    <t>นาซ่าว</t>
  </si>
  <si>
    <t>เชียงคาน</t>
  </si>
  <si>
    <t>โนนทอง</t>
  </si>
  <si>
    <t>เมืองเลย</t>
  </si>
  <si>
    <r>
      <t>1.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การยางแห่งประเทศไทยเขตภาคใต้ตอนบน</t>
    </r>
  </si>
  <si>
    <t>นาสาร</t>
  </si>
  <si>
    <t>คลองปราบ</t>
  </si>
  <si>
    <t>พรุพี</t>
  </si>
  <si>
    <t>ควนศรี</t>
  </si>
  <si>
    <t>บางสรรค์</t>
  </si>
  <si>
    <t>คลองน้อย</t>
  </si>
  <si>
    <r>
      <t>4.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การยางแห่งประเทศไทยเขตภาคภาคกลางและภาคตะวันออก</t>
    </r>
  </si>
  <si>
    <r>
      <t>7.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การยางแห่งประเทศไทยเขตภาคตะวันออกเฉียงเหนือตอนล่าง</t>
    </r>
  </si>
  <si>
    <t>26. ระยอง</t>
  </si>
  <si>
    <t>บ้านนา</t>
  </si>
  <si>
    <t>ตะกุกใต้</t>
  </si>
  <si>
    <t>วิภาวดี</t>
  </si>
  <si>
    <t>บ้านเสด็จ</t>
  </si>
  <si>
    <t>27. กาญจนบุรี</t>
  </si>
  <si>
    <t>โคกม่วง</t>
  </si>
  <si>
    <t>โนนตาล</t>
  </si>
  <si>
    <t>ท่าอุเทน</t>
  </si>
  <si>
    <t>ศรีวิไล</t>
  </si>
  <si>
    <t>เชียงกลม</t>
  </si>
  <si>
    <t>ห้วยบ่อซืน</t>
  </si>
  <si>
    <t>28. นครพนม</t>
  </si>
  <si>
    <t xml:space="preserve">   </t>
  </si>
  <si>
    <t>ทุ่งเตาใหม่</t>
  </si>
  <si>
    <t>นาใต้</t>
  </si>
  <si>
    <t xml:space="preserve">                                                                                                             </t>
  </si>
  <si>
    <t>นาแก</t>
  </si>
  <si>
    <t>งาว</t>
  </si>
  <si>
    <t>รวมจังหวัดลำปาง</t>
  </si>
  <si>
    <t>29. ลำปาง</t>
  </si>
  <si>
    <t>น้ำพุ</t>
  </si>
  <si>
    <t>บ้านส้อง</t>
  </si>
  <si>
    <t>ไทรโสภา</t>
  </si>
  <si>
    <t>กรูด</t>
  </si>
  <si>
    <t>กาญจนดิษฐ์</t>
  </si>
  <si>
    <t>ป่าร่อน</t>
  </si>
  <si>
    <t>ช้างซ้าย</t>
  </si>
  <si>
    <t>พระพรหม</t>
  </si>
  <si>
    <t>ท่าศาลา</t>
  </si>
  <si>
    <t>ทุ่งใหญ่</t>
  </si>
  <si>
    <t>สมหวัง</t>
  </si>
  <si>
    <t>นาขยาด</t>
  </si>
  <si>
    <t>ตะแพน</t>
  </si>
  <si>
    <t>ปากแพรก</t>
  </si>
  <si>
    <t>ท่าขนอน</t>
  </si>
  <si>
    <t>คีรีรัฐนิคม</t>
  </si>
  <si>
    <t>ลำสินธุ์</t>
  </si>
  <si>
    <t>เกาะกูด</t>
  </si>
  <si>
    <t>ทรัพย์ทวี</t>
  </si>
  <si>
    <t>บางเดือน</t>
  </si>
  <si>
    <t>บางมะเดื่อ</t>
  </si>
  <si>
    <t>นาโหนด</t>
  </si>
  <si>
    <t>คลองใหญ่</t>
  </si>
  <si>
    <t>นาโยง</t>
  </si>
  <si>
    <t>วังวิเศษ</t>
  </si>
  <si>
    <t>หาดสำราญ</t>
  </si>
  <si>
    <t>รัษฎา</t>
  </si>
  <si>
    <t>พะทาย</t>
  </si>
  <si>
    <t>พนอม</t>
  </si>
  <si>
    <t>ท่าจำปา</t>
  </si>
  <si>
    <t>หนองเทา</t>
  </si>
  <si>
    <t>ศรีสงคราม</t>
  </si>
  <si>
    <t>หนองซน</t>
  </si>
  <si>
    <t>นาทม</t>
  </si>
  <si>
    <t>พ่วงพรหมคร</t>
  </si>
  <si>
    <t>สามหงษ์</t>
  </si>
  <si>
    <t>โสกก่าม</t>
  </si>
  <si>
    <t>บ้านต้อง</t>
  </si>
  <si>
    <t>นาสะแบง</t>
  </si>
  <si>
    <t>นาสิงห์</t>
  </si>
  <si>
    <t>บางสะพาน</t>
  </si>
  <si>
    <t>บางสะพานน้อย</t>
  </si>
  <si>
    <t>รวมจังหวัดประจวบคีรีขันธ์</t>
  </si>
  <si>
    <t>30. ประจวบคีรีขันธ์</t>
  </si>
  <si>
    <t>นาแสง</t>
  </si>
  <si>
    <t>ชัยพร</t>
  </si>
  <si>
    <t>อ่างทอง</t>
  </si>
  <si>
    <t>คำนาดี</t>
  </si>
  <si>
    <t>ชมภูพร</t>
  </si>
  <si>
    <t>โคกกว้าง</t>
  </si>
  <si>
    <t>โคกก่อง</t>
  </si>
  <si>
    <t>บุ่งคล้า</t>
  </si>
  <si>
    <t>นาปรัง</t>
  </si>
  <si>
    <t>งิม</t>
  </si>
  <si>
    <t>ปง</t>
  </si>
  <si>
    <t>บ่อเหล็กลอง</t>
  </si>
  <si>
    <t>ทุ่งแล้ง</t>
  </si>
  <si>
    <t>ลอง</t>
  </si>
  <si>
    <t>ละลาย</t>
  </si>
  <si>
    <t>กันทรลักษณ์</t>
  </si>
  <si>
    <t>นาท่อม</t>
  </si>
  <si>
    <t>ลานข่อย</t>
  </si>
  <si>
    <t>ถ้ำพรรณรา</t>
  </si>
  <si>
    <t>เสี้ยว</t>
  </si>
  <si>
    <t>เขาตอก</t>
  </si>
  <si>
    <t>บุณฑริก</t>
  </si>
  <si>
    <t>สิรินธร</t>
  </si>
  <si>
    <t>31. อุบลราชธานี</t>
  </si>
  <si>
    <t>โนนก่อ</t>
  </si>
  <si>
    <t>คอแลน</t>
  </si>
  <si>
    <t>โพนงาม</t>
  </si>
  <si>
    <t>อ.ลอง/ อ.วังชิ้น</t>
  </si>
  <si>
    <t xml:space="preserve">                     </t>
  </si>
  <si>
    <t>เขาเจียก</t>
  </si>
  <si>
    <t>คลองเฉลิม</t>
  </si>
  <si>
    <t>ชุมพล</t>
  </si>
  <si>
    <t>นาปะขอ</t>
  </si>
  <si>
    <t>โคกสัก</t>
  </si>
  <si>
    <t>เขาย่า</t>
  </si>
  <si>
    <t>ฝาละมี</t>
  </si>
  <si>
    <t>ดอนประดู่</t>
  </si>
  <si>
    <t>หารเทา</t>
  </si>
  <si>
    <t>ลิ่นถิ่น</t>
  </si>
  <si>
    <t>ทองผาภูมิ</t>
  </si>
  <si>
    <t>ท่ากกแดง</t>
  </si>
  <si>
    <t>พรเจริญ</t>
  </si>
  <si>
    <t>ป่าแฝก</t>
  </si>
  <si>
    <t>วังชมภู</t>
  </si>
  <si>
    <t>นากั้ง</t>
  </si>
  <si>
    <t>ปากคาด</t>
  </si>
  <si>
    <t>วังใหม่</t>
  </si>
  <si>
    <t>ทุ่งนารี</t>
  </si>
  <si>
    <t>หนองธง</t>
  </si>
  <si>
    <t>แก้งไก่</t>
  </si>
  <si>
    <t xml:space="preserve">                                                                                                         </t>
  </si>
  <si>
    <t>0</t>
  </si>
  <si>
    <t>ข้อมูล ณ วันที่ 9 มิถุนายน 2569</t>
  </si>
  <si>
    <t>สวี</t>
  </si>
  <si>
    <t>เมืองชุมพร</t>
  </si>
  <si>
    <t>หลังสวน</t>
  </si>
  <si>
    <t>ข้อมูล ณ วันที่ 11สิงหาคม 2569</t>
  </si>
  <si>
    <t>ข้อมูล ณ วันที่ 11 สิงหาคม 2569</t>
  </si>
  <si>
    <t>และ</t>
  </si>
  <si>
    <t>บักดอง</t>
  </si>
  <si>
    <t>ขุนหาญ</t>
  </si>
  <si>
    <t>กันทรอม</t>
  </si>
  <si>
    <t>32. ศรีสะเกษ</t>
  </si>
  <si>
    <r>
      <t>สถานการณ์การแพร่ระบาดของโรคใบร่วงชนิดใหม่ในยางพารา ใน 32 จังหวัด</t>
    </r>
    <r>
      <rPr>
        <b/>
        <sz val="18"/>
        <color theme="1"/>
        <rFont val="TH SarabunPSK"/>
        <family val="2"/>
      </rPr>
      <t xml:space="preserve">             </t>
    </r>
  </si>
  <si>
    <t>ศรีสะเกษ</t>
  </si>
  <si>
    <t>ข้อมูล ณ วันที่ 18 สิงหาคม 2569</t>
  </si>
  <si>
    <t>ปะทิว</t>
  </si>
  <si>
    <t>ณ วันที่ 18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</si>
</sst>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0_ ;\-#,##0.00\ "/>
    <numFmt numFmtId="190" formatCode="0.000"/>
  </numFmts>
  <fonts count="30" x14ac:knownFonts="1">
    <font>
      <sz val="11"/>
      <color theme="1"/>
      <name val="Tahoma"/>
      <charset val="222"/>
      <scheme val="minor"/>
    </font>
    <font>
      <sz val="16"/>
      <color theme="1"/>
      <name val="TH SarabunPSK"/>
      <family val="2"/>
    </font>
    <font>
      <b/>
      <sz val="16"/>
      <color theme="4" tint="-0.249977111117893"/>
      <name val="TH SarabunPSK"/>
      <family val="2"/>
    </font>
    <font>
      <b/>
      <u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1"/>
      <name val="TH SarabunIT๙"/>
      <family val="2"/>
    </font>
    <font>
      <b/>
      <u/>
      <sz val="14"/>
      <color rgb="FF0070C0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u/>
      <sz val="16"/>
      <color theme="4" tint="-0.249977111117893"/>
      <name val="TH SarabunPSK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6"/>
      <color theme="1"/>
      <name val="TH Sarabun New"/>
      <family val="2"/>
    </font>
    <font>
      <b/>
      <u/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u/>
      <sz val="14"/>
      <color rgb="FF0070C0"/>
      <name val="TH Sarabun New"/>
      <family val="2"/>
    </font>
    <font>
      <sz val="9"/>
      <color theme="1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u val="singleAccounting"/>
      <sz val="16"/>
      <color theme="1"/>
      <name val="TH Sarabun New"/>
      <family val="2"/>
    </font>
    <font>
      <b/>
      <sz val="15"/>
      <color theme="1"/>
      <name val="TH Sarabun New"/>
      <family val="2"/>
    </font>
    <font>
      <b/>
      <u/>
      <sz val="15"/>
      <color theme="1"/>
      <name val="TH Sarabun New"/>
      <family val="2"/>
    </font>
    <font>
      <sz val="8"/>
      <name val="Tahoma"/>
      <family val="2"/>
      <scheme val="minor"/>
    </font>
    <font>
      <sz val="16"/>
      <color rgb="FFFF0000"/>
      <name val="TH Sarabun New"/>
      <family val="2"/>
    </font>
    <font>
      <sz val="14"/>
      <color rgb="FFFF0000"/>
      <name val="TH Sarabun New"/>
      <family val="2"/>
    </font>
    <font>
      <b/>
      <u/>
      <sz val="16"/>
      <color rgb="FF0070C0"/>
      <name val="TH Sarabun New"/>
      <family val="2"/>
    </font>
    <font>
      <sz val="14"/>
      <name val="TH Sarabun New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3E7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4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3" fontId="2" fillId="0" borderId="0" xfId="0" applyNumberFormat="1" applyFont="1"/>
    <xf numFmtId="0" fontId="4" fillId="2" borderId="6" xfId="0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/>
    <xf numFmtId="3" fontId="1" fillId="0" borderId="0" xfId="0" applyNumberFormat="1" applyFont="1"/>
    <xf numFmtId="0" fontId="4" fillId="3" borderId="2" xfId="0" applyFont="1" applyFill="1" applyBorder="1"/>
    <xf numFmtId="3" fontId="4" fillId="3" borderId="2" xfId="0" applyNumberFormat="1" applyFont="1" applyFill="1" applyBorder="1" applyAlignment="1">
      <alignment horizontal="right"/>
    </xf>
    <xf numFmtId="3" fontId="1" fillId="3" borderId="0" xfId="0" applyNumberFormat="1" applyFont="1" applyFill="1"/>
    <xf numFmtId="187" fontId="1" fillId="0" borderId="0" xfId="0" applyNumberFormat="1" applyFont="1"/>
    <xf numFmtId="3" fontId="4" fillId="3" borderId="2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187" fontId="1" fillId="3" borderId="0" xfId="0" applyNumberFormat="1" applyFont="1" applyFill="1"/>
    <xf numFmtId="0" fontId="4" fillId="0" borderId="2" xfId="0" applyFont="1" applyBorder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4" borderId="2" xfId="0" applyFont="1" applyFill="1" applyBorder="1"/>
    <xf numFmtId="3" fontId="4" fillId="4" borderId="2" xfId="0" applyNumberFormat="1" applyFont="1" applyFill="1" applyBorder="1" applyAlignment="1">
      <alignment horizontal="right"/>
    </xf>
    <xf numFmtId="3" fontId="1" fillId="4" borderId="0" xfId="0" applyNumberFormat="1" applyFont="1" applyFill="1"/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188" fontId="1" fillId="0" borderId="0" xfId="0" applyNumberFormat="1" applyFont="1"/>
    <xf numFmtId="188" fontId="1" fillId="4" borderId="0" xfId="0" applyNumberFormat="1" applyFont="1" applyFill="1"/>
    <xf numFmtId="0" fontId="4" fillId="0" borderId="0" xfId="0" applyFont="1" applyAlignment="1">
      <alignment horizontal="center"/>
    </xf>
    <xf numFmtId="3" fontId="6" fillId="0" borderId="0" xfId="0" applyNumberFormat="1" applyFont="1"/>
    <xf numFmtId="3" fontId="7" fillId="0" borderId="0" xfId="0" applyNumberFormat="1" applyFont="1"/>
    <xf numFmtId="0" fontId="10" fillId="2" borderId="3" xfId="0" applyFont="1" applyFill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/>
    <xf numFmtId="4" fontId="1" fillId="0" borderId="0" xfId="0" applyNumberFormat="1" applyFont="1"/>
    <xf numFmtId="4" fontId="1" fillId="3" borderId="0" xfId="0" applyNumberFormat="1" applyFont="1" applyFill="1"/>
    <xf numFmtId="4" fontId="1" fillId="4" borderId="0" xfId="0" applyNumberFormat="1" applyFont="1" applyFill="1"/>
    <xf numFmtId="0" fontId="12" fillId="0" borderId="0" xfId="0" applyFont="1" applyAlignment="1">
      <alignment horizontal="center"/>
    </xf>
    <xf numFmtId="0" fontId="14" fillId="0" borderId="0" xfId="0" applyFont="1"/>
    <xf numFmtId="0" fontId="12" fillId="6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188" fontId="14" fillId="0" borderId="2" xfId="1" quotePrefix="1" applyNumberFormat="1" applyFont="1" applyFill="1" applyBorder="1" applyAlignment="1">
      <alignment horizontal="right"/>
    </xf>
    <xf numFmtId="0" fontId="16" fillId="0" borderId="0" xfId="0" applyFont="1"/>
    <xf numFmtId="0" fontId="14" fillId="0" borderId="2" xfId="0" applyFont="1" applyBorder="1" applyAlignment="1">
      <alignment horizontal="left"/>
    </xf>
    <xf numFmtId="4" fontId="14" fillId="0" borderId="0" xfId="0" applyNumberFormat="1" applyFont="1"/>
    <xf numFmtId="3" fontId="16" fillId="0" borderId="0" xfId="0" applyNumberFormat="1" applyFont="1"/>
    <xf numFmtId="3" fontId="14" fillId="0" borderId="0" xfId="0" applyNumberFormat="1" applyFont="1"/>
    <xf numFmtId="0" fontId="14" fillId="8" borderId="2" xfId="0" applyFont="1" applyFill="1" applyBorder="1" applyAlignment="1">
      <alignment horizontal="left"/>
    </xf>
    <xf numFmtId="0" fontId="14" fillId="8" borderId="2" xfId="0" applyFont="1" applyFill="1" applyBorder="1" applyAlignment="1">
      <alignment horizontal="center"/>
    </xf>
    <xf numFmtId="188" fontId="13" fillId="7" borderId="2" xfId="0" applyNumberFormat="1" applyFont="1" applyFill="1" applyBorder="1" applyAlignment="1">
      <alignment horizontal="right"/>
    </xf>
    <xf numFmtId="188" fontId="14" fillId="0" borderId="0" xfId="0" applyNumberFormat="1" applyFont="1"/>
    <xf numFmtId="0" fontId="17" fillId="0" borderId="0" xfId="0" applyFont="1"/>
    <xf numFmtId="0" fontId="12" fillId="0" borderId="0" xfId="0" applyFont="1"/>
    <xf numFmtId="188" fontId="17" fillId="0" borderId="0" xfId="0" applyNumberFormat="1" applyFont="1" applyAlignment="1">
      <alignment horizontal="center"/>
    </xf>
    <xf numFmtId="3" fontId="12" fillId="0" borderId="0" xfId="0" applyNumberFormat="1" applyFont="1"/>
    <xf numFmtId="3" fontId="17" fillId="0" borderId="0" xfId="0" applyNumberFormat="1" applyFont="1"/>
    <xf numFmtId="3" fontId="14" fillId="0" borderId="0" xfId="0" applyNumberFormat="1" applyFont="1" applyAlignment="1">
      <alignment vertical="top"/>
    </xf>
    <xf numFmtId="3" fontId="16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87" fontId="14" fillId="0" borderId="0" xfId="0" applyNumberFormat="1" applyFont="1"/>
    <xf numFmtId="188" fontId="12" fillId="0" borderId="0" xfId="0" applyNumberFormat="1" applyFont="1" applyAlignment="1">
      <alignment horizontal="right"/>
    </xf>
    <xf numFmtId="2" fontId="14" fillId="0" borderId="0" xfId="0" applyNumberFormat="1" applyFont="1"/>
    <xf numFmtId="3" fontId="19" fillId="0" borderId="0" xfId="0" applyNumberFormat="1" applyFont="1"/>
    <xf numFmtId="0" fontId="19" fillId="0" borderId="0" xfId="0" applyFont="1"/>
    <xf numFmtId="188" fontId="12" fillId="10" borderId="5" xfId="0" quotePrefix="1" applyNumberFormat="1" applyFont="1" applyFill="1" applyBorder="1"/>
    <xf numFmtId="0" fontId="12" fillId="0" borderId="2" xfId="0" applyFont="1" applyBorder="1" applyAlignment="1">
      <alignment horizontal="center"/>
    </xf>
    <xf numFmtId="0" fontId="20" fillId="0" borderId="0" xfId="0" applyFont="1"/>
    <xf numFmtId="3" fontId="14" fillId="0" borderId="0" xfId="0" applyNumberFormat="1" applyFont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188" fontId="14" fillId="0" borderId="9" xfId="1" applyNumberFormat="1" applyFont="1" applyFill="1" applyBorder="1" applyAlignment="1">
      <alignment horizontal="right"/>
    </xf>
    <xf numFmtId="188" fontId="12" fillId="0" borderId="9" xfId="0" applyNumberFormat="1" applyFont="1" applyBorder="1" applyAlignment="1">
      <alignment horizontal="right"/>
    </xf>
    <xf numFmtId="0" fontId="14" fillId="9" borderId="2" xfId="0" applyFont="1" applyFill="1" applyBorder="1" applyAlignment="1">
      <alignment horizontal="center"/>
    </xf>
    <xf numFmtId="3" fontId="13" fillId="9" borderId="5" xfId="0" applyNumberFormat="1" applyFont="1" applyFill="1" applyBorder="1"/>
    <xf numFmtId="188" fontId="14" fillId="8" borderId="2" xfId="1" quotePrefix="1" applyNumberFormat="1" applyFont="1" applyFill="1" applyBorder="1" applyAlignment="1">
      <alignment horizontal="right"/>
    </xf>
    <xf numFmtId="188" fontId="13" fillId="9" borderId="2" xfId="1" applyNumberFormat="1" applyFont="1" applyFill="1" applyBorder="1" applyAlignment="1">
      <alignment horizontal="right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2" fillId="6" borderId="2" xfId="0" applyFont="1" applyFill="1" applyBorder="1" applyAlignment="1">
      <alignment horizontal="center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/>
    <xf numFmtId="187" fontId="12" fillId="9" borderId="2" xfId="0" applyNumberFormat="1" applyFont="1" applyFill="1" applyBorder="1" applyAlignment="1">
      <alignment horizontal="right"/>
    </xf>
    <xf numFmtId="0" fontId="14" fillId="8" borderId="2" xfId="0" applyFont="1" applyFill="1" applyBorder="1"/>
    <xf numFmtId="3" fontId="12" fillId="9" borderId="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/>
    </xf>
    <xf numFmtId="3" fontId="12" fillId="9" borderId="2" xfId="1" applyNumberFormat="1" applyFont="1" applyFill="1" applyBorder="1" applyAlignment="1">
      <alignment horizontal="right"/>
    </xf>
    <xf numFmtId="0" fontId="14" fillId="10" borderId="2" xfId="0" quotePrefix="1" applyFont="1" applyFill="1" applyBorder="1" applyAlignment="1">
      <alignment horizontal="center"/>
    </xf>
    <xf numFmtId="0" fontId="14" fillId="10" borderId="2" xfId="0" applyFont="1" applyFill="1" applyBorder="1"/>
    <xf numFmtId="0" fontId="14" fillId="10" borderId="2" xfId="0" applyFont="1" applyFill="1" applyBorder="1" applyAlignment="1">
      <alignment horizontal="center"/>
    </xf>
    <xf numFmtId="188" fontId="14" fillId="10" borderId="2" xfId="1" quotePrefix="1" applyNumberFormat="1" applyFont="1" applyFill="1" applyBorder="1" applyAlignment="1">
      <alignment horizontal="right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/>
    <xf numFmtId="188" fontId="12" fillId="10" borderId="2" xfId="1" quotePrefix="1" applyNumberFormat="1" applyFont="1" applyFill="1" applyBorder="1" applyAlignment="1">
      <alignment horizontal="right"/>
    </xf>
    <xf numFmtId="189" fontId="6" fillId="0" borderId="0" xfId="0" applyNumberFormat="1" applyFont="1"/>
    <xf numFmtId="43" fontId="1" fillId="0" borderId="0" xfId="1" applyFont="1" applyAlignment="1">
      <alignment horizontal="right" vertical="center"/>
    </xf>
    <xf numFmtId="43" fontId="4" fillId="4" borderId="2" xfId="1" applyFont="1" applyFill="1" applyBorder="1" applyAlignment="1">
      <alignment horizontal="center" vertical="center"/>
    </xf>
    <xf numFmtId="43" fontId="4" fillId="0" borderId="2" xfId="1" applyFont="1" applyBorder="1"/>
    <xf numFmtId="43" fontId="4" fillId="3" borderId="2" xfId="1" applyFont="1" applyFill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2" xfId="1" applyFont="1" applyBorder="1" applyAlignment="1">
      <alignment horizontal="right" vertical="center" wrapText="1"/>
    </xf>
    <xf numFmtId="43" fontId="4" fillId="4" borderId="2" xfId="1" applyFont="1" applyFill="1" applyBorder="1" applyAlignment="1">
      <alignment horizontal="right"/>
    </xf>
    <xf numFmtId="43" fontId="4" fillId="0" borderId="3" xfId="1" applyFont="1" applyBorder="1" applyAlignment="1">
      <alignment horizontal="right"/>
    </xf>
    <xf numFmtId="43" fontId="1" fillId="0" borderId="0" xfId="1" applyFont="1"/>
    <xf numFmtId="43" fontId="4" fillId="0" borderId="0" xfId="1" applyFont="1"/>
    <xf numFmtId="43" fontId="14" fillId="0" borderId="2" xfId="1" quotePrefix="1" applyFont="1" applyFill="1" applyBorder="1" applyAlignment="1">
      <alignment horizontal="right"/>
    </xf>
    <xf numFmtId="43" fontId="13" fillId="7" borderId="2" xfId="1" applyFont="1" applyFill="1" applyBorder="1" applyAlignment="1">
      <alignment horizontal="right"/>
    </xf>
    <xf numFmtId="43" fontId="17" fillId="0" borderId="0" xfId="1" applyFont="1" applyAlignment="1">
      <alignment horizontal="center"/>
    </xf>
    <xf numFmtId="188" fontId="17" fillId="0" borderId="0" xfId="0" applyNumberFormat="1" applyFont="1" applyAlignment="1">
      <alignment horizontal="right"/>
    </xf>
    <xf numFmtId="0" fontId="12" fillId="10" borderId="2" xfId="0" quotePrefix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43" fontId="12" fillId="0" borderId="2" xfId="1" quotePrefix="1" applyFont="1" applyFill="1" applyBorder="1" applyAlignment="1">
      <alignment horizontal="right"/>
    </xf>
    <xf numFmtId="188" fontId="12" fillId="0" borderId="2" xfId="1" quotePrefix="1" applyNumberFormat="1" applyFont="1" applyFill="1" applyBorder="1" applyAlignment="1">
      <alignment horizontal="right"/>
    </xf>
    <xf numFmtId="43" fontId="14" fillId="10" borderId="2" xfId="1" quotePrefix="1" applyFont="1" applyFill="1" applyBorder="1" applyAlignment="1">
      <alignment horizontal="right"/>
    </xf>
    <xf numFmtId="43" fontId="12" fillId="10" borderId="2" xfId="1" quotePrefix="1" applyFont="1" applyFill="1" applyBorder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43" fontId="12" fillId="6" borderId="2" xfId="1" applyFont="1" applyFill="1" applyBorder="1" applyAlignment="1">
      <alignment horizontal="center" vertical="center"/>
    </xf>
    <xf numFmtId="43" fontId="12" fillId="9" borderId="2" xfId="1" applyFont="1" applyFill="1" applyBorder="1"/>
    <xf numFmtId="43" fontId="12" fillId="10" borderId="2" xfId="1" quotePrefix="1" applyFont="1" applyFill="1" applyBorder="1"/>
    <xf numFmtId="43" fontId="14" fillId="0" borderId="0" xfId="1" applyFont="1"/>
    <xf numFmtId="0" fontId="12" fillId="0" borderId="2" xfId="0" applyFont="1" applyBorder="1"/>
    <xf numFmtId="0" fontId="4" fillId="8" borderId="2" xfId="0" applyFont="1" applyFill="1" applyBorder="1"/>
    <xf numFmtId="3" fontId="4" fillId="8" borderId="2" xfId="0" applyNumberFormat="1" applyFont="1" applyFill="1" applyBorder="1" applyAlignment="1">
      <alignment horizontal="right"/>
    </xf>
    <xf numFmtId="188" fontId="1" fillId="8" borderId="0" xfId="0" applyNumberFormat="1" applyFont="1" applyFill="1"/>
    <xf numFmtId="0" fontId="1" fillId="8" borderId="0" xfId="0" applyFont="1" applyFill="1"/>
    <xf numFmtId="3" fontId="1" fillId="8" borderId="0" xfId="0" applyNumberFormat="1" applyFont="1" applyFill="1"/>
    <xf numFmtId="4" fontId="1" fillId="8" borderId="0" xfId="0" applyNumberFormat="1" applyFont="1" applyFill="1"/>
    <xf numFmtId="43" fontId="4" fillId="8" borderId="2" xfId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1" fillId="0" borderId="2" xfId="0" applyFont="1" applyBorder="1"/>
    <xf numFmtId="188" fontId="21" fillId="0" borderId="2" xfId="1" quotePrefix="1" applyNumberFormat="1" applyFont="1" applyFill="1" applyBorder="1" applyAlignment="1">
      <alignment horizontal="right"/>
    </xf>
    <xf numFmtId="188" fontId="14" fillId="0" borderId="2" xfId="1" applyNumberFormat="1" applyFont="1" applyFill="1" applyBorder="1" applyAlignment="1">
      <alignment horizontal="right"/>
    </xf>
    <xf numFmtId="43" fontId="12" fillId="6" borderId="2" xfId="1" applyFont="1" applyFill="1" applyBorder="1" applyAlignment="1">
      <alignment horizontal="center"/>
    </xf>
    <xf numFmtId="43" fontId="12" fillId="9" borderId="2" xfId="1" applyFont="1" applyFill="1" applyBorder="1" applyAlignment="1">
      <alignment horizontal="right"/>
    </xf>
    <xf numFmtId="43" fontId="14" fillId="8" borderId="2" xfId="1" quotePrefix="1" applyFont="1" applyFill="1" applyBorder="1" applyAlignment="1">
      <alignment horizontal="right"/>
    </xf>
    <xf numFmtId="43" fontId="12" fillId="0" borderId="0" xfId="1" applyFont="1" applyAlignment="1">
      <alignment horizontal="right"/>
    </xf>
    <xf numFmtId="43" fontId="22" fillId="7" borderId="2" xfId="1" applyFont="1" applyFill="1" applyBorder="1" applyAlignment="1">
      <alignment horizontal="right"/>
    </xf>
    <xf numFmtId="43" fontId="14" fillId="0" borderId="2" xfId="1" applyFont="1" applyFill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0" fontId="14" fillId="11" borderId="2" xfId="0" applyFont="1" applyFill="1" applyBorder="1" applyAlignment="1">
      <alignment horizontal="center"/>
    </xf>
    <xf numFmtId="0" fontId="14" fillId="11" borderId="2" xfId="0" applyFont="1" applyFill="1" applyBorder="1"/>
    <xf numFmtId="43" fontId="14" fillId="11" borderId="2" xfId="1" quotePrefix="1" applyFont="1" applyFill="1" applyBorder="1" applyAlignment="1">
      <alignment horizontal="right"/>
    </xf>
    <xf numFmtId="4" fontId="14" fillId="11" borderId="2" xfId="0" quotePrefix="1" applyNumberFormat="1" applyFont="1" applyFill="1" applyBorder="1" applyAlignment="1">
      <alignment horizontal="right"/>
    </xf>
    <xf numFmtId="0" fontId="14" fillId="11" borderId="5" xfId="0" applyFont="1" applyFill="1" applyBorder="1" applyAlignment="1">
      <alignment horizontal="center"/>
    </xf>
    <xf numFmtId="43" fontId="14" fillId="11" borderId="2" xfId="1" applyFont="1" applyFill="1" applyBorder="1" applyAlignment="1">
      <alignment horizontal="right"/>
    </xf>
    <xf numFmtId="188" fontId="14" fillId="11" borderId="2" xfId="1" applyNumberFormat="1" applyFont="1" applyFill="1" applyBorder="1" applyAlignment="1">
      <alignment horizontal="right"/>
    </xf>
    <xf numFmtId="3" fontId="14" fillId="11" borderId="2" xfId="0" applyNumberFormat="1" applyFont="1" applyFill="1" applyBorder="1" applyAlignment="1">
      <alignment horizontal="right"/>
    </xf>
    <xf numFmtId="188" fontId="14" fillId="11" borderId="2" xfId="1" quotePrefix="1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center" vertical="top"/>
    </xf>
    <xf numFmtId="0" fontId="12" fillId="8" borderId="2" xfId="0" applyFont="1" applyFill="1" applyBorder="1" applyAlignment="1">
      <alignment horizontal="center"/>
    </xf>
    <xf numFmtId="0" fontId="20" fillId="8" borderId="0" xfId="0" applyFont="1" applyFill="1"/>
    <xf numFmtId="0" fontId="14" fillId="8" borderId="0" xfId="0" applyFont="1" applyFill="1"/>
    <xf numFmtId="0" fontId="14" fillId="8" borderId="2" xfId="0" quotePrefix="1" applyFont="1" applyFill="1" applyBorder="1" applyAlignment="1">
      <alignment horizontal="left"/>
    </xf>
    <xf numFmtId="3" fontId="14" fillId="8" borderId="0" xfId="0" applyNumberFormat="1" applyFont="1" applyFill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2" xfId="0" quotePrefix="1" applyFont="1" applyBorder="1" applyAlignment="1">
      <alignment horizontal="left"/>
    </xf>
    <xf numFmtId="187" fontId="14" fillId="0" borderId="2" xfId="1" quotePrefix="1" applyNumberFormat="1" applyFont="1" applyFill="1" applyBorder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188" fontId="22" fillId="7" borderId="2" xfId="0" applyNumberFormat="1" applyFont="1" applyFill="1" applyBorder="1" applyAlignment="1">
      <alignment horizontal="right"/>
    </xf>
    <xf numFmtId="188" fontId="12" fillId="0" borderId="0" xfId="0" applyNumberFormat="1" applyFont="1" applyAlignment="1">
      <alignment horizontal="center"/>
    </xf>
    <xf numFmtId="1" fontId="13" fillId="9" borderId="2" xfId="1" applyNumberFormat="1" applyFont="1" applyFill="1" applyBorder="1" applyAlignment="1">
      <alignment horizontal="right"/>
    </xf>
    <xf numFmtId="188" fontId="13" fillId="9" borderId="2" xfId="0" applyNumberFormat="1" applyFont="1" applyFill="1" applyBorder="1" applyAlignment="1">
      <alignment horizontal="right"/>
    </xf>
    <xf numFmtId="187" fontId="14" fillId="0" borderId="2" xfId="1" applyNumberFormat="1" applyFont="1" applyBorder="1" applyAlignment="1">
      <alignment horizontal="right"/>
    </xf>
    <xf numFmtId="1" fontId="14" fillId="0" borderId="2" xfId="1" quotePrefix="1" applyNumberFormat="1" applyFont="1" applyFill="1" applyBorder="1" applyAlignment="1">
      <alignment horizontal="right"/>
    </xf>
    <xf numFmtId="1" fontId="14" fillId="11" borderId="2" xfId="1" quotePrefix="1" applyNumberFormat="1" applyFont="1" applyFill="1" applyBorder="1" applyAlignment="1">
      <alignment horizontal="right"/>
    </xf>
    <xf numFmtId="1" fontId="14" fillId="8" borderId="2" xfId="1" applyNumberFormat="1" applyFont="1" applyFill="1" applyBorder="1" applyAlignment="1">
      <alignment horizontal="right"/>
    </xf>
    <xf numFmtId="43" fontId="12" fillId="9" borderId="2" xfId="0" applyNumberFormat="1" applyFont="1" applyFill="1" applyBorder="1" applyAlignment="1">
      <alignment horizontal="right"/>
    </xf>
    <xf numFmtId="1" fontId="12" fillId="9" borderId="2" xfId="0" applyNumberFormat="1" applyFont="1" applyFill="1" applyBorder="1" applyAlignment="1">
      <alignment horizontal="right"/>
    </xf>
    <xf numFmtId="43" fontId="12" fillId="9" borderId="2" xfId="0" applyNumberFormat="1" applyFont="1" applyFill="1" applyBorder="1"/>
    <xf numFmtId="4" fontId="13" fillId="9" borderId="5" xfId="0" applyNumberFormat="1" applyFont="1" applyFill="1" applyBorder="1"/>
    <xf numFmtId="189" fontId="13" fillId="7" borderId="2" xfId="0" applyNumberFormat="1" applyFont="1" applyFill="1" applyBorder="1" applyAlignment="1">
      <alignment horizontal="right"/>
    </xf>
    <xf numFmtId="43" fontId="4" fillId="3" borderId="2" xfId="1" applyFont="1" applyFill="1" applyBorder="1"/>
    <xf numFmtId="1" fontId="14" fillId="0" borderId="2" xfId="0" quotePrefix="1" applyNumberFormat="1" applyFont="1" applyBorder="1" applyAlignment="1">
      <alignment horizontal="right"/>
    </xf>
    <xf numFmtId="0" fontId="21" fillId="0" borderId="2" xfId="0" quotePrefix="1" applyFont="1" applyBorder="1" applyAlignment="1">
      <alignment horizontal="center"/>
    </xf>
    <xf numFmtId="0" fontId="21" fillId="4" borderId="2" xfId="0" applyFont="1" applyFill="1" applyBorder="1" applyAlignment="1">
      <alignment horizontal="left"/>
    </xf>
    <xf numFmtId="0" fontId="21" fillId="4" borderId="2" xfId="0" applyFont="1" applyFill="1" applyBorder="1" applyAlignment="1">
      <alignment horizontal="center"/>
    </xf>
    <xf numFmtId="43" fontId="21" fillId="4" borderId="2" xfId="1" applyFont="1" applyFill="1" applyBorder="1" applyAlignment="1">
      <alignment horizontal="right"/>
    </xf>
    <xf numFmtId="188" fontId="21" fillId="4" borderId="2" xfId="1" applyNumberFormat="1" applyFont="1" applyFill="1" applyBorder="1" applyAlignment="1">
      <alignment horizontal="right"/>
    </xf>
    <xf numFmtId="4" fontId="21" fillId="0" borderId="0" xfId="0" applyNumberFormat="1" applyFont="1"/>
    <xf numFmtId="3" fontId="29" fillId="0" borderId="0" xfId="0" applyNumberFormat="1" applyFont="1"/>
    <xf numFmtId="3" fontId="21" fillId="0" borderId="0" xfId="0" applyNumberFormat="1" applyFont="1"/>
    <xf numFmtId="0" fontId="21" fillId="0" borderId="0" xfId="0" applyFont="1"/>
    <xf numFmtId="0" fontId="12" fillId="11" borderId="2" xfId="0" quotePrefix="1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center"/>
    </xf>
    <xf numFmtId="0" fontId="14" fillId="11" borderId="2" xfId="0" quotePrefix="1" applyFont="1" applyFill="1" applyBorder="1" applyAlignment="1">
      <alignment horizontal="center"/>
    </xf>
    <xf numFmtId="0" fontId="12" fillId="12" borderId="2" xfId="0" quotePrefix="1" applyFont="1" applyFill="1" applyBorder="1" applyAlignment="1">
      <alignment horizontal="center"/>
    </xf>
    <xf numFmtId="0" fontId="12" fillId="12" borderId="2" xfId="0" applyFont="1" applyFill="1" applyBorder="1"/>
    <xf numFmtId="0" fontId="12" fillId="12" borderId="2" xfId="0" applyFont="1" applyFill="1" applyBorder="1" applyAlignment="1">
      <alignment horizontal="center"/>
    </xf>
    <xf numFmtId="189" fontId="12" fillId="12" borderId="2" xfId="1" quotePrefix="1" applyNumberFormat="1" applyFont="1" applyFill="1" applyBorder="1" applyAlignment="1">
      <alignment horizontal="right"/>
    </xf>
    <xf numFmtId="0" fontId="14" fillId="12" borderId="2" xfId="0" quotePrefix="1" applyFont="1" applyFill="1" applyBorder="1" applyAlignment="1">
      <alignment horizontal="center"/>
    </xf>
    <xf numFmtId="0" fontId="14" fillId="12" borderId="2" xfId="0" applyFont="1" applyFill="1" applyBorder="1"/>
    <xf numFmtId="0" fontId="14" fillId="12" borderId="2" xfId="0" applyFont="1" applyFill="1" applyBorder="1" applyAlignment="1">
      <alignment horizontal="center"/>
    </xf>
    <xf numFmtId="189" fontId="14" fillId="12" borderId="2" xfId="1" quotePrefix="1" applyNumberFormat="1" applyFont="1" applyFill="1" applyBorder="1" applyAlignment="1">
      <alignment horizontal="right"/>
    </xf>
    <xf numFmtId="188" fontId="14" fillId="12" borderId="2" xfId="1" quotePrefix="1" applyNumberFormat="1" applyFont="1" applyFill="1" applyBorder="1" applyAlignment="1">
      <alignment horizontal="right"/>
    </xf>
    <xf numFmtId="43" fontId="2" fillId="0" borderId="0" xfId="1" applyFont="1"/>
    <xf numFmtId="43" fontId="14" fillId="0" borderId="2" xfId="1" applyFont="1" applyBorder="1" applyAlignment="1">
      <alignment horizontal="right"/>
    </xf>
    <xf numFmtId="0" fontId="14" fillId="9" borderId="2" xfId="0" quotePrefix="1" applyFont="1" applyFill="1" applyBorder="1" applyAlignment="1">
      <alignment horizontal="center"/>
    </xf>
    <xf numFmtId="0" fontId="14" fillId="9" borderId="2" xfId="0" applyFont="1" applyFill="1" applyBorder="1"/>
    <xf numFmtId="43" fontId="14" fillId="9" borderId="2" xfId="1" quotePrefix="1" applyFont="1" applyFill="1" applyBorder="1" applyAlignment="1">
      <alignment horizontal="right"/>
    </xf>
    <xf numFmtId="188" fontId="14" fillId="9" borderId="2" xfId="1" quotePrefix="1" applyNumberFormat="1" applyFont="1" applyFill="1" applyBorder="1" applyAlignment="1">
      <alignment horizontal="right"/>
    </xf>
    <xf numFmtId="0" fontId="21" fillId="9" borderId="2" xfId="0" applyFont="1" applyFill="1" applyBorder="1" applyAlignment="1">
      <alignment horizontal="center"/>
    </xf>
    <xf numFmtId="0" fontId="21" fillId="9" borderId="2" xfId="0" applyFont="1" applyFill="1" applyBorder="1"/>
    <xf numFmtId="43" fontId="21" fillId="9" borderId="2" xfId="1" quotePrefix="1" applyFont="1" applyFill="1" applyBorder="1" applyAlignment="1">
      <alignment horizontal="right"/>
    </xf>
    <xf numFmtId="188" fontId="21" fillId="9" borderId="2" xfId="1" quotePrefix="1" applyNumberFormat="1" applyFont="1" applyFill="1" applyBorder="1" applyAlignment="1">
      <alignment horizontal="right"/>
    </xf>
    <xf numFmtId="0" fontId="26" fillId="9" borderId="2" xfId="0" quotePrefix="1" applyFont="1" applyFill="1" applyBorder="1" applyAlignment="1">
      <alignment horizontal="center"/>
    </xf>
    <xf numFmtId="0" fontId="26" fillId="9" borderId="2" xfId="0" applyFont="1" applyFill="1" applyBorder="1"/>
    <xf numFmtId="0" fontId="14" fillId="9" borderId="2" xfId="0" applyFont="1" applyFill="1" applyBorder="1" applyAlignment="1">
      <alignment horizontal="left"/>
    </xf>
    <xf numFmtId="0" fontId="14" fillId="10" borderId="2" xfId="0" applyFont="1" applyFill="1" applyBorder="1" applyAlignment="1">
      <alignment horizontal="left"/>
    </xf>
    <xf numFmtId="43" fontId="14" fillId="10" borderId="2" xfId="1" applyFont="1" applyFill="1" applyBorder="1" applyAlignment="1">
      <alignment horizontal="right"/>
    </xf>
    <xf numFmtId="188" fontId="14" fillId="10" borderId="2" xfId="1" applyNumberFormat="1" applyFont="1" applyFill="1" applyBorder="1" applyAlignment="1">
      <alignment horizontal="right"/>
    </xf>
    <xf numFmtId="1" fontId="14" fillId="10" borderId="2" xfId="1" quotePrefix="1" applyNumberFormat="1" applyFont="1" applyFill="1" applyBorder="1" applyAlignment="1">
      <alignment horizontal="right"/>
    </xf>
    <xf numFmtId="4" fontId="16" fillId="0" borderId="0" xfId="0" applyNumberFormat="1" applyFont="1"/>
    <xf numFmtId="189" fontId="14" fillId="0" borderId="2" xfId="1" quotePrefix="1" applyNumberFormat="1" applyFont="1" applyFill="1" applyBorder="1" applyAlignment="1">
      <alignment horizontal="right"/>
    </xf>
    <xf numFmtId="1" fontId="14" fillId="8" borderId="2" xfId="1" quotePrefix="1" applyNumberFormat="1" applyFont="1" applyFill="1" applyBorder="1" applyAlignment="1">
      <alignment horizontal="right"/>
    </xf>
    <xf numFmtId="0" fontId="12" fillId="13" borderId="2" xfId="0" quotePrefix="1" applyFont="1" applyFill="1" applyBorder="1" applyAlignment="1">
      <alignment horizontal="center"/>
    </xf>
    <xf numFmtId="0" fontId="12" fillId="13" borderId="2" xfId="0" applyFont="1" applyFill="1" applyBorder="1"/>
    <xf numFmtId="0" fontId="12" fillId="13" borderId="2" xfId="0" applyFont="1" applyFill="1" applyBorder="1" applyAlignment="1">
      <alignment horizontal="center"/>
    </xf>
    <xf numFmtId="188" fontId="12" fillId="13" borderId="2" xfId="1" quotePrefix="1" applyNumberFormat="1" applyFont="1" applyFill="1" applyBorder="1" applyAlignment="1">
      <alignment horizontal="right"/>
    </xf>
    <xf numFmtId="0" fontId="14" fillId="13" borderId="2" xfId="0" quotePrefix="1" applyFont="1" applyFill="1" applyBorder="1" applyAlignment="1">
      <alignment horizontal="center"/>
    </xf>
    <xf numFmtId="0" fontId="14" fillId="13" borderId="2" xfId="0" applyFont="1" applyFill="1" applyBorder="1"/>
    <xf numFmtId="0" fontId="14" fillId="13" borderId="2" xfId="0" applyFont="1" applyFill="1" applyBorder="1" applyAlignment="1">
      <alignment horizontal="center"/>
    </xf>
    <xf numFmtId="188" fontId="14" fillId="13" borderId="2" xfId="1" quotePrefix="1" applyNumberFormat="1" applyFont="1" applyFill="1" applyBorder="1" applyAlignment="1">
      <alignment horizontal="right"/>
    </xf>
    <xf numFmtId="189" fontId="17" fillId="0" borderId="0" xfId="0" applyNumberFormat="1" applyFont="1" applyAlignment="1">
      <alignment horizontal="center"/>
    </xf>
    <xf numFmtId="189" fontId="14" fillId="11" borderId="2" xfId="1" quotePrefix="1" applyNumberFormat="1" applyFont="1" applyFill="1" applyBorder="1" applyAlignment="1">
      <alignment horizontal="right"/>
    </xf>
    <xf numFmtId="189" fontId="12" fillId="11" borderId="2" xfId="1" quotePrefix="1" applyNumberFormat="1" applyFont="1" applyFill="1" applyBorder="1" applyAlignment="1">
      <alignment horizontal="right"/>
    </xf>
    <xf numFmtId="2" fontId="14" fillId="0" borderId="2" xfId="1" quotePrefix="1" applyNumberFormat="1" applyFont="1" applyFill="1" applyBorder="1" applyAlignment="1">
      <alignment horizontal="right"/>
    </xf>
    <xf numFmtId="0" fontId="14" fillId="11" borderId="2" xfId="0" applyFont="1" applyFill="1" applyBorder="1" applyAlignment="1">
      <alignment horizontal="left"/>
    </xf>
    <xf numFmtId="190" fontId="14" fillId="0" borderId="2" xfId="1" quotePrefix="1" applyNumberFormat="1" applyFont="1" applyFill="1" applyBorder="1" applyAlignment="1">
      <alignment horizontal="right"/>
    </xf>
    <xf numFmtId="190" fontId="12" fillId="9" borderId="2" xfId="0" applyNumberFormat="1" applyFont="1" applyFill="1" applyBorder="1" applyAlignment="1">
      <alignment horizontal="right"/>
    </xf>
    <xf numFmtId="0" fontId="14" fillId="8" borderId="2" xfId="0" quotePrefix="1" applyFont="1" applyFill="1" applyBorder="1" applyAlignment="1">
      <alignment horizontal="center"/>
    </xf>
    <xf numFmtId="189" fontId="22" fillId="7" borderId="2" xfId="0" applyNumberFormat="1" applyFont="1" applyFill="1" applyBorder="1" applyAlignment="1">
      <alignment horizontal="right"/>
    </xf>
    <xf numFmtId="189" fontId="12" fillId="0" borderId="0" xfId="0" applyNumberFormat="1" applyFont="1" applyAlignment="1">
      <alignment horizontal="center"/>
    </xf>
    <xf numFmtId="0" fontId="14" fillId="14" borderId="2" xfId="0" quotePrefix="1" applyFont="1" applyFill="1" applyBorder="1" applyAlignment="1">
      <alignment horizontal="center"/>
    </xf>
    <xf numFmtId="0" fontId="14" fillId="14" borderId="2" xfId="0" applyFont="1" applyFill="1" applyBorder="1" applyAlignment="1">
      <alignment horizontal="left"/>
    </xf>
    <xf numFmtId="0" fontId="14" fillId="14" borderId="2" xfId="0" applyFont="1" applyFill="1" applyBorder="1" applyAlignment="1">
      <alignment horizontal="center"/>
    </xf>
    <xf numFmtId="188" fontId="14" fillId="14" borderId="2" xfId="1" quotePrefix="1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 vertical="center" wrapText="1"/>
    </xf>
    <xf numFmtId="2" fontId="16" fillId="14" borderId="2" xfId="0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/>
    </xf>
    <xf numFmtId="0" fontId="12" fillId="14" borderId="2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center"/>
    </xf>
    <xf numFmtId="189" fontId="12" fillId="14" borderId="2" xfId="1" quotePrefix="1" applyNumberFormat="1" applyFont="1" applyFill="1" applyBorder="1" applyAlignment="1">
      <alignment horizontal="right"/>
    </xf>
    <xf numFmtId="188" fontId="12" fillId="14" borderId="2" xfId="1" quotePrefix="1" applyNumberFormat="1" applyFont="1" applyFill="1" applyBorder="1" applyAlignment="1">
      <alignment horizontal="right"/>
    </xf>
    <xf numFmtId="189" fontId="14" fillId="0" borderId="0" xfId="0" applyNumberFormat="1" applyFont="1"/>
    <xf numFmtId="2" fontId="14" fillId="8" borderId="2" xfId="1" applyNumberFormat="1" applyFont="1" applyFill="1" applyBorder="1" applyAlignment="1">
      <alignment horizontal="right"/>
    </xf>
    <xf numFmtId="2" fontId="12" fillId="8" borderId="2" xfId="1" quotePrefix="1" applyNumberFormat="1" applyFont="1" applyFill="1" applyBorder="1"/>
    <xf numFmtId="189" fontId="14" fillId="0" borderId="2" xfId="1" applyNumberFormat="1" applyFont="1" applyFill="1" applyBorder="1" applyAlignment="1">
      <alignment horizontal="right"/>
    </xf>
    <xf numFmtId="189" fontId="22" fillId="7" borderId="2" xfId="1" applyNumberFormat="1" applyFont="1" applyFill="1" applyBorder="1" applyAlignment="1">
      <alignment horizontal="right"/>
    </xf>
    <xf numFmtId="0" fontId="4" fillId="0" borderId="0" xfId="0" applyFont="1"/>
    <xf numFmtId="43" fontId="12" fillId="8" borderId="2" xfId="1" applyFont="1" applyFill="1" applyBorder="1"/>
    <xf numFmtId="187" fontId="12" fillId="8" borderId="2" xfId="1" applyNumberFormat="1" applyFont="1" applyFill="1" applyBorder="1"/>
    <xf numFmtId="43" fontId="14" fillId="14" borderId="2" xfId="1" quotePrefix="1" applyFont="1" applyFill="1" applyBorder="1" applyAlignment="1">
      <alignment horizontal="right"/>
    </xf>
    <xf numFmtId="188" fontId="14" fillId="14" borderId="5" xfId="1" quotePrefix="1" applyNumberFormat="1" applyFont="1" applyFill="1" applyBorder="1" applyAlignment="1">
      <alignment horizontal="right"/>
    </xf>
    <xf numFmtId="43" fontId="12" fillId="14" borderId="2" xfId="1" quotePrefix="1" applyFont="1" applyFill="1" applyBorder="1"/>
    <xf numFmtId="0" fontId="12" fillId="8" borderId="2" xfId="0" applyFont="1" applyFill="1" applyBorder="1" applyAlignment="1">
      <alignment horizontal="left"/>
    </xf>
    <xf numFmtId="188" fontId="12" fillId="8" borderId="2" xfId="1" quotePrefix="1" applyNumberFormat="1" applyFont="1" applyFill="1" applyBorder="1" applyAlignment="1">
      <alignment horizontal="right"/>
    </xf>
    <xf numFmtId="0" fontId="14" fillId="0" borderId="2" xfId="1" quotePrefix="1" applyNumberFormat="1" applyFont="1" applyFill="1" applyBorder="1" applyAlignment="1">
      <alignment horizontal="right"/>
    </xf>
    <xf numFmtId="0" fontId="13" fillId="7" borderId="2" xfId="0" applyNumberFormat="1" applyFont="1" applyFill="1" applyBorder="1" applyAlignment="1">
      <alignment horizontal="right"/>
    </xf>
    <xf numFmtId="0" fontId="12" fillId="7" borderId="4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8" fillId="0" borderId="0" xfId="0" applyFont="1" applyAlignment="1">
      <alignment horizontal="right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2" fillId="9" borderId="2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5" fillId="0" borderId="1" xfId="0" applyFont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8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right"/>
    </xf>
    <xf numFmtId="0" fontId="12" fillId="9" borderId="8" xfId="0" applyFont="1" applyFill="1" applyBorder="1" applyAlignment="1">
      <alignment horizontal="right"/>
    </xf>
    <xf numFmtId="0" fontId="12" fillId="9" borderId="5" xfId="0" applyFont="1" applyFill="1" applyBorder="1" applyAlignment="1">
      <alignment horizontal="right"/>
    </xf>
    <xf numFmtId="0" fontId="14" fillId="0" borderId="3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8" borderId="3" xfId="0" applyFont="1" applyFill="1" applyBorder="1" applyAlignment="1">
      <alignment horizontal="left" vertical="top"/>
    </xf>
    <xf numFmtId="0" fontId="14" fillId="8" borderId="7" xfId="0" applyFont="1" applyFill="1" applyBorder="1" applyAlignment="1">
      <alignment horizontal="left" vertical="top"/>
    </xf>
    <xf numFmtId="0" fontId="14" fillId="8" borderId="6" xfId="0" applyFont="1" applyFill="1" applyBorder="1" applyAlignment="1">
      <alignment horizontal="left" vertical="top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right" vertical="top"/>
    </xf>
    <xf numFmtId="0" fontId="14" fillId="0" borderId="3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8" borderId="3" xfId="0" applyFont="1" applyFill="1" applyBorder="1" applyAlignment="1">
      <alignment horizontal="center" vertical="top"/>
    </xf>
    <xf numFmtId="0" fontId="14" fillId="8" borderId="7" xfId="0" applyFont="1" applyFill="1" applyBorder="1" applyAlignment="1">
      <alignment horizontal="center" vertical="top"/>
    </xf>
    <xf numFmtId="0" fontId="14" fillId="8" borderId="6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2" fillId="7" borderId="2" xfId="0" applyFont="1" applyFill="1" applyBorder="1" applyAlignment="1">
      <alignment horizontal="center"/>
    </xf>
    <xf numFmtId="0" fontId="18" fillId="0" borderId="0" xfId="0" applyFont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10" borderId="4" xfId="0" quotePrefix="1" applyFont="1" applyFill="1" applyBorder="1" applyAlignment="1">
      <alignment horizontal="center"/>
    </xf>
    <xf numFmtId="0" fontId="12" fillId="10" borderId="8" xfId="0" quotePrefix="1" applyFont="1" applyFill="1" applyBorder="1" applyAlignment="1">
      <alignment horizontal="center"/>
    </xf>
    <xf numFmtId="0" fontId="12" fillId="14" borderId="4" xfId="0" quotePrefix="1" applyFont="1" applyFill="1" applyBorder="1" applyAlignment="1">
      <alignment horizontal="center"/>
    </xf>
    <xf numFmtId="0" fontId="12" fillId="14" borderId="8" xfId="0" quotePrefix="1" applyFont="1" applyFill="1" applyBorder="1" applyAlignment="1">
      <alignment horizontal="center"/>
    </xf>
    <xf numFmtId="0" fontId="12" fillId="8" borderId="4" xfId="0" quotePrefix="1" applyFont="1" applyFill="1" applyBorder="1" applyAlignment="1">
      <alignment horizontal="center"/>
    </xf>
    <xf numFmtId="0" fontId="12" fillId="8" borderId="8" xfId="0" quotePrefix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3" fontId="4" fillId="4" borderId="4" xfId="0" quotePrefix="1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E1E1"/>
      <color rgb="FFFFFFCC"/>
      <color rgb="FFE4AFDF"/>
      <color rgb="FFFFE59B"/>
      <color rgb="FF005392"/>
      <color rgb="FFF2A068"/>
      <color rgb="FFBBE2B2"/>
      <color rgb="FFFFE48F"/>
      <color rgb="FFFF4545"/>
      <color rgb="FF9DF0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352425</xdr:rowOff>
    </xdr:to>
    <xdr:cxnSp macro="">
      <xdr:nvCxnSpPr>
        <xdr:cNvPr id="2" name="ตัวเชื่อมต่อตรง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CxnSpPr/>
      </xdr:nvCxnSpPr>
      <xdr:spPr>
        <a:xfrm>
          <a:off x="0" y="428625"/>
          <a:ext cx="2362835" cy="704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.&#3611;&#3619;&#3632;&#3592;&#3635;&#3613;&#3656;&#3634;&#3618;%20&#3626;&#3623;&#3618;.%2023-01-66\26-01-66%20&#3619;&#3634;&#3618;&#3591;&#3634;&#3609;&#3626;&#3606;&#3634;&#3609;&#3585;&#3634;&#3619;&#3603;&#3660;&#3650;&#3619;&#3588;&#3651;&#3610;&#3619;&#3656;&#3623;&#3591;\&#3611;&#3637;%202566\2.%20&#3585;&#3640;&#3617;&#3616;&#3634;&#3614;&#3633;&#3609;&#3608;&#3660;%202566\&#3605;&#3621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2.65"/>
      <sheetName val="29.11.65"/>
      <sheetName val="Sheet2"/>
      <sheetName val="Sheet3"/>
    </sheetNames>
    <sheetDataSet>
      <sheetData sheetId="0" refreshError="1">
        <row r="7">
          <cell r="B7" t="str">
            <v>เมืองปัตตานี</v>
          </cell>
        </row>
        <row r="8">
          <cell r="B8" t="str">
            <v>ยะหริ่ง</v>
          </cell>
        </row>
        <row r="9">
          <cell r="B9" t="str">
            <v>ปะนาเระ</v>
          </cell>
        </row>
        <row r="10">
          <cell r="B10" t="str">
            <v>มายอ</v>
          </cell>
        </row>
        <row r="11">
          <cell r="B11" t="str">
            <v>ยะรัง</v>
          </cell>
        </row>
        <row r="12">
          <cell r="B12" t="str">
            <v>โคกโพธิ์</v>
          </cell>
        </row>
        <row r="13">
          <cell r="B13" t="str">
            <v>แม่ลาน</v>
          </cell>
        </row>
        <row r="14">
          <cell r="B14" t="str">
            <v>หนองจิก</v>
          </cell>
        </row>
        <row r="15">
          <cell r="B15" t="str">
            <v>ทุ่งยางแดง</v>
          </cell>
        </row>
        <row r="16">
          <cell r="B16" t="str">
            <v>สายบุรี</v>
          </cell>
        </row>
        <row r="17">
          <cell r="B17" t="str">
            <v>กะพ้อ</v>
          </cell>
        </row>
        <row r="18">
          <cell r="B18" t="str">
            <v>ไม้แก่น</v>
          </cell>
        </row>
        <row r="20">
          <cell r="B20" t="str">
            <v>สะบ้าย้อย</v>
          </cell>
        </row>
        <row r="21">
          <cell r="B21" t="str">
            <v>สะเดา</v>
          </cell>
        </row>
        <row r="22">
          <cell r="B22" t="str">
            <v>นาทวี</v>
          </cell>
        </row>
        <row r="23">
          <cell r="B23" t="str">
            <v>เทพา</v>
          </cell>
        </row>
        <row r="24">
          <cell r="B24" t="str">
            <v>รัตภูมิ</v>
          </cell>
        </row>
        <row r="25">
          <cell r="B25" t="str">
            <v>ควนเนียง</v>
          </cell>
        </row>
        <row r="26">
          <cell r="B26" t="str">
            <v>บางกล่ำ</v>
          </cell>
        </row>
        <row r="27">
          <cell r="B27" t="str">
            <v>เมืองสงขลา</v>
          </cell>
        </row>
        <row r="28">
          <cell r="B28" t="str">
            <v>นาหม่อม</v>
          </cell>
        </row>
        <row r="29">
          <cell r="B29" t="str">
            <v>กระแสสินธุ์</v>
          </cell>
        </row>
        <row r="30">
          <cell r="B30" t="str">
            <v>จะนะ</v>
          </cell>
        </row>
        <row r="31">
          <cell r="B31" t="str">
            <v>คลองหอยโข่ง</v>
          </cell>
        </row>
        <row r="32">
          <cell r="B32" t="str">
            <v>หาดใหญ่</v>
          </cell>
        </row>
        <row r="34">
          <cell r="B34" t="str">
            <v>เมืองยะลา</v>
          </cell>
        </row>
        <row r="35">
          <cell r="B35" t="str">
            <v>กรงปินัง</v>
          </cell>
        </row>
        <row r="36">
          <cell r="B36" t="str">
            <v>เบตง</v>
          </cell>
        </row>
        <row r="37">
          <cell r="B37" t="str">
            <v>รามัน</v>
          </cell>
        </row>
        <row r="38">
          <cell r="B38" t="str">
            <v>บันนังสตา</v>
          </cell>
        </row>
        <row r="39">
          <cell r="B39" t="str">
            <v>ธารโต</v>
          </cell>
        </row>
        <row r="40">
          <cell r="B40" t="str">
            <v>ยะหา</v>
          </cell>
        </row>
        <row r="41">
          <cell r="B41" t="str">
            <v>กาบัง</v>
          </cell>
        </row>
        <row r="43">
          <cell r="B43" t="str">
            <v>เมืองสตูล</v>
          </cell>
        </row>
        <row r="46">
          <cell r="B46" t="str">
            <v>ละงู</v>
          </cell>
        </row>
        <row r="47">
          <cell r="B47" t="str">
            <v>ทุ่งหว้า</v>
          </cell>
        </row>
        <row r="48">
          <cell r="B48" t="str">
            <v>มะนัง</v>
          </cell>
        </row>
        <row r="51">
          <cell r="B51" t="str">
            <v>เมืองนราธิวาส</v>
          </cell>
        </row>
        <row r="52">
          <cell r="B52" t="str">
            <v>ตากใบ</v>
          </cell>
        </row>
        <row r="53">
          <cell r="B53" t="str">
            <v>ยี่งอ</v>
          </cell>
        </row>
        <row r="54">
          <cell r="B54" t="str">
            <v>บาเจาะ</v>
          </cell>
        </row>
        <row r="55">
          <cell r="B55" t="str">
            <v>สุไหงโก-ลก</v>
          </cell>
        </row>
        <row r="56">
          <cell r="B56" t="str">
            <v>แว้ง</v>
          </cell>
        </row>
        <row r="57">
          <cell r="B57" t="str">
            <v>สุคีริน</v>
          </cell>
        </row>
        <row r="58">
          <cell r="B58" t="str">
            <v>สุไหงปาดี</v>
          </cell>
        </row>
        <row r="59">
          <cell r="B59" t="str">
            <v>รือเสาะ</v>
          </cell>
        </row>
        <row r="60">
          <cell r="B60" t="str">
            <v>ศรีสาคร</v>
          </cell>
        </row>
        <row r="61">
          <cell r="B61" t="str">
            <v>ระแงะ</v>
          </cell>
        </row>
        <row r="62">
          <cell r="B62" t="str">
            <v>จะแนะ</v>
          </cell>
        </row>
        <row r="63">
          <cell r="B63" t="str">
            <v>เจาะไอร้อง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1C1"/>
  </sheetPr>
  <dimension ref="A1:M88"/>
  <sheetViews>
    <sheetView showGridLines="0" view="pageBreakPreview" zoomScale="110" zoomScaleNormal="120" workbookViewId="0">
      <pane ySplit="3" topLeftCell="A40" activePane="bottomLeft" state="frozen"/>
      <selection pane="bottomLeft" activeCell="A51" sqref="A51"/>
    </sheetView>
  </sheetViews>
  <sheetFormatPr defaultColWidth="9.125" defaultRowHeight="24" x14ac:dyDescent="0.55000000000000004"/>
  <cols>
    <col min="1" max="1" width="6.125" style="41" customWidth="1"/>
    <col min="2" max="2" width="17.25" style="41" customWidth="1"/>
    <col min="3" max="3" width="6.375" style="41" customWidth="1"/>
    <col min="4" max="4" width="12.375" style="41" customWidth="1"/>
    <col min="5" max="5" width="20.875" style="41" customWidth="1"/>
    <col min="6" max="6" width="18.75" style="41" customWidth="1"/>
    <col min="7" max="7" width="19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7" ht="47.25" customHeight="1" x14ac:dyDescent="0.55000000000000004">
      <c r="A1" s="276" t="s">
        <v>300</v>
      </c>
      <c r="B1" s="276"/>
      <c r="C1" s="276"/>
      <c r="D1" s="276"/>
      <c r="E1" s="276"/>
      <c r="F1" s="276"/>
      <c r="G1" s="276"/>
    </row>
    <row r="2" spans="1:7" ht="6.95" customHeight="1" x14ac:dyDescent="0.55000000000000004">
      <c r="A2" s="277"/>
      <c r="B2" s="277"/>
      <c r="C2" s="277"/>
      <c r="D2" s="277"/>
      <c r="E2" s="277"/>
      <c r="F2" s="277"/>
      <c r="G2" s="277"/>
    </row>
    <row r="3" spans="1:7" ht="24" customHeight="1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</row>
    <row r="4" spans="1:7" ht="24" customHeight="1" x14ac:dyDescent="0.55000000000000004">
      <c r="A4" s="46">
        <v>1</v>
      </c>
      <c r="B4" s="45" t="s">
        <v>7</v>
      </c>
      <c r="C4" s="46"/>
      <c r="D4" s="45" t="s">
        <v>8</v>
      </c>
      <c r="E4" s="45" t="s">
        <v>8</v>
      </c>
      <c r="F4" s="167">
        <v>0</v>
      </c>
      <c r="G4" s="167">
        <v>0</v>
      </c>
    </row>
    <row r="5" spans="1:7" ht="24" customHeight="1" x14ac:dyDescent="0.55000000000000004">
      <c r="A5" s="46"/>
      <c r="B5" s="45"/>
      <c r="C5" s="46"/>
      <c r="D5" s="45" t="s">
        <v>364</v>
      </c>
      <c r="E5" s="45" t="s">
        <v>8</v>
      </c>
      <c r="F5" s="167">
        <v>0</v>
      </c>
      <c r="G5" s="167">
        <v>0</v>
      </c>
    </row>
    <row r="6" spans="1:7" ht="24" customHeight="1" x14ac:dyDescent="0.55000000000000004">
      <c r="A6" s="46"/>
      <c r="B6" s="45"/>
      <c r="C6" s="46"/>
      <c r="D6" s="45" t="s">
        <v>313</v>
      </c>
      <c r="E6" s="45" t="s">
        <v>8</v>
      </c>
      <c r="F6" s="167">
        <v>0</v>
      </c>
      <c r="G6" s="167">
        <v>0</v>
      </c>
    </row>
    <row r="7" spans="1:7" ht="24" customHeight="1" x14ac:dyDescent="0.55000000000000004">
      <c r="A7" s="46"/>
      <c r="B7" s="45"/>
      <c r="C7" s="46"/>
      <c r="D7" s="45" t="s">
        <v>394</v>
      </c>
      <c r="E7" s="45" t="s">
        <v>8</v>
      </c>
      <c r="F7" s="167">
        <v>0</v>
      </c>
      <c r="G7" s="167">
        <v>0</v>
      </c>
    </row>
    <row r="8" spans="1:7" ht="24" customHeight="1" x14ac:dyDescent="0.55000000000000004">
      <c r="A8" s="46"/>
      <c r="B8" s="45"/>
      <c r="C8" s="46"/>
      <c r="D8" s="45" t="s">
        <v>301</v>
      </c>
      <c r="E8" s="45" t="s">
        <v>9</v>
      </c>
      <c r="F8" s="167">
        <v>0</v>
      </c>
      <c r="G8" s="167">
        <v>0</v>
      </c>
    </row>
    <row r="9" spans="1:7" ht="24" customHeight="1" x14ac:dyDescent="0.55000000000000004">
      <c r="A9" s="46"/>
      <c r="B9" s="45"/>
      <c r="C9" s="46"/>
      <c r="D9" s="45" t="s">
        <v>302</v>
      </c>
      <c r="E9" s="45" t="s">
        <v>9</v>
      </c>
      <c r="F9" s="167">
        <v>0</v>
      </c>
      <c r="G9" s="167">
        <v>0</v>
      </c>
    </row>
    <row r="10" spans="1:7" ht="24" customHeight="1" x14ac:dyDescent="0.55000000000000004">
      <c r="A10" s="46"/>
      <c r="B10" s="45"/>
      <c r="C10" s="46"/>
      <c r="D10" s="45" t="s">
        <v>330</v>
      </c>
      <c r="E10" s="45" t="s">
        <v>9</v>
      </c>
      <c r="F10" s="167">
        <v>0</v>
      </c>
      <c r="G10" s="167">
        <v>0</v>
      </c>
    </row>
    <row r="11" spans="1:7" ht="24" customHeight="1" x14ac:dyDescent="0.55000000000000004">
      <c r="A11" s="46"/>
      <c r="B11" s="45"/>
      <c r="C11" s="46"/>
      <c r="D11" s="45" t="s">
        <v>303</v>
      </c>
      <c r="E11" s="45" t="s">
        <v>9</v>
      </c>
      <c r="F11" s="167">
        <v>0</v>
      </c>
      <c r="G11" s="167">
        <v>0</v>
      </c>
    </row>
    <row r="12" spans="1:7" ht="24" customHeight="1" x14ac:dyDescent="0.55000000000000004">
      <c r="A12" s="46"/>
      <c r="B12" s="45"/>
      <c r="C12" s="46"/>
      <c r="D12" s="45" t="s">
        <v>323</v>
      </c>
      <c r="E12" s="45" t="s">
        <v>9</v>
      </c>
      <c r="F12" s="167">
        <v>0</v>
      </c>
      <c r="G12" s="167">
        <v>0</v>
      </c>
    </row>
    <row r="13" spans="1:7" ht="24" customHeight="1" x14ac:dyDescent="0.55000000000000004">
      <c r="A13" s="46"/>
      <c r="B13" s="45"/>
      <c r="C13" s="46"/>
      <c r="D13" s="45" t="s">
        <v>163</v>
      </c>
      <c r="E13" s="45" t="s">
        <v>9</v>
      </c>
      <c r="F13" s="167">
        <v>0</v>
      </c>
      <c r="G13" s="167">
        <v>0</v>
      </c>
    </row>
    <row r="14" spans="1:7" ht="24" customHeight="1" x14ac:dyDescent="0.55000000000000004">
      <c r="A14" s="46"/>
      <c r="B14" s="45"/>
      <c r="C14" s="46"/>
      <c r="D14" s="45" t="s">
        <v>304</v>
      </c>
      <c r="E14" s="45" t="s">
        <v>9</v>
      </c>
      <c r="F14" s="167">
        <v>0</v>
      </c>
      <c r="G14" s="167">
        <v>0</v>
      </c>
    </row>
    <row r="15" spans="1:7" ht="24" customHeight="1" x14ac:dyDescent="0.55000000000000004">
      <c r="A15" s="46"/>
      <c r="B15" s="45"/>
      <c r="C15" s="46"/>
      <c r="D15" s="45" t="s">
        <v>310</v>
      </c>
      <c r="E15" s="45" t="s">
        <v>10</v>
      </c>
      <c r="F15" s="175">
        <v>0</v>
      </c>
      <c r="G15" s="175">
        <v>0</v>
      </c>
    </row>
    <row r="16" spans="1:7" ht="24" customHeight="1" x14ac:dyDescent="0.55000000000000004">
      <c r="A16" s="46"/>
      <c r="B16" s="45"/>
      <c r="C16" s="46"/>
      <c r="D16" s="45" t="s">
        <v>324</v>
      </c>
      <c r="E16" s="45" t="s">
        <v>10</v>
      </c>
      <c r="F16" s="175">
        <v>0</v>
      </c>
      <c r="G16" s="175">
        <v>0</v>
      </c>
    </row>
    <row r="17" spans="1:7" ht="24" customHeight="1" x14ac:dyDescent="0.55000000000000004">
      <c r="A17" s="46"/>
      <c r="B17" s="45"/>
      <c r="C17" s="46"/>
      <c r="D17" s="45" t="s">
        <v>348</v>
      </c>
      <c r="E17" s="45" t="s">
        <v>10</v>
      </c>
      <c r="F17" s="175"/>
      <c r="G17" s="175"/>
    </row>
    <row r="18" spans="1:7" ht="24" customHeight="1" x14ac:dyDescent="0.55000000000000004">
      <c r="A18" s="46"/>
      <c r="B18" s="45"/>
      <c r="C18" s="46"/>
      <c r="D18" s="45" t="s">
        <v>331</v>
      </c>
      <c r="E18" s="45" t="s">
        <v>11</v>
      </c>
      <c r="F18" s="238">
        <v>21</v>
      </c>
      <c r="G18" s="175">
        <v>3</v>
      </c>
    </row>
    <row r="19" spans="1:7" ht="24" customHeight="1" x14ac:dyDescent="0.55000000000000004">
      <c r="A19" s="46"/>
      <c r="B19" s="45"/>
      <c r="C19" s="46"/>
      <c r="D19" s="45" t="s">
        <v>305</v>
      </c>
      <c r="E19" s="45" t="s">
        <v>12</v>
      </c>
      <c r="F19" s="167">
        <v>0</v>
      </c>
      <c r="G19" s="167">
        <v>0</v>
      </c>
    </row>
    <row r="20" spans="1:7" ht="24" customHeight="1" x14ac:dyDescent="0.55000000000000004">
      <c r="A20" s="46"/>
      <c r="B20" s="45"/>
      <c r="C20" s="46"/>
      <c r="D20" s="45" t="s">
        <v>332</v>
      </c>
      <c r="E20" s="45" t="s">
        <v>12</v>
      </c>
      <c r="F20" s="167">
        <v>0</v>
      </c>
      <c r="G20" s="167">
        <v>0</v>
      </c>
    </row>
    <row r="21" spans="1:7" ht="24" customHeight="1" x14ac:dyDescent="0.55000000000000004">
      <c r="A21" s="46"/>
      <c r="B21" s="45"/>
      <c r="C21" s="46"/>
      <c r="D21" s="45" t="s">
        <v>13</v>
      </c>
      <c r="E21" s="45" t="s">
        <v>13</v>
      </c>
      <c r="F21" s="167">
        <v>0</v>
      </c>
      <c r="G21" s="167">
        <v>0</v>
      </c>
    </row>
    <row r="22" spans="1:7" ht="24" customHeight="1" x14ac:dyDescent="0.55000000000000004">
      <c r="A22" s="46"/>
      <c r="B22" s="45"/>
      <c r="C22" s="46"/>
      <c r="D22" s="45" t="s">
        <v>306</v>
      </c>
      <c r="E22" s="45" t="s">
        <v>13</v>
      </c>
      <c r="F22" s="167"/>
      <c r="G22" s="167"/>
    </row>
    <row r="23" spans="1:7" ht="24" customHeight="1" x14ac:dyDescent="0.55000000000000004">
      <c r="A23" s="46"/>
      <c r="B23" s="45"/>
      <c r="C23" s="46"/>
      <c r="D23" s="45" t="s">
        <v>333</v>
      </c>
      <c r="E23" s="45" t="s">
        <v>334</v>
      </c>
      <c r="F23" s="167">
        <v>0</v>
      </c>
      <c r="G23" s="167">
        <v>0</v>
      </c>
    </row>
    <row r="24" spans="1:7" ht="24" customHeight="1" x14ac:dyDescent="0.55000000000000004">
      <c r="A24" s="46"/>
      <c r="B24" s="45"/>
      <c r="C24" s="46"/>
      <c r="D24" s="45" t="s">
        <v>335</v>
      </c>
      <c r="E24" s="45" t="s">
        <v>334</v>
      </c>
      <c r="F24" s="167">
        <v>0</v>
      </c>
      <c r="G24" s="167">
        <v>0</v>
      </c>
    </row>
    <row r="25" spans="1:7" ht="24" customHeight="1" x14ac:dyDescent="0.55000000000000004">
      <c r="A25" s="46"/>
      <c r="B25" s="45"/>
      <c r="C25" s="46"/>
      <c r="D25" s="45" t="s">
        <v>336</v>
      </c>
      <c r="E25" s="45" t="s">
        <v>334</v>
      </c>
      <c r="F25" s="167">
        <v>0</v>
      </c>
      <c r="G25" s="167">
        <v>0</v>
      </c>
    </row>
    <row r="26" spans="1:7" ht="24" customHeight="1" x14ac:dyDescent="0.55000000000000004">
      <c r="A26" s="46"/>
      <c r="B26" s="45"/>
      <c r="C26" s="46"/>
      <c r="D26" s="45" t="s">
        <v>14</v>
      </c>
      <c r="E26" s="45" t="s">
        <v>14</v>
      </c>
      <c r="F26" s="175">
        <v>0</v>
      </c>
      <c r="G26" s="175">
        <v>0</v>
      </c>
    </row>
    <row r="27" spans="1:7" ht="24" customHeight="1" x14ac:dyDescent="0.55000000000000004">
      <c r="A27" s="46"/>
      <c r="B27" s="45"/>
      <c r="C27" s="46"/>
      <c r="D27" s="45" t="s">
        <v>343</v>
      </c>
      <c r="E27" s="45" t="s">
        <v>14</v>
      </c>
      <c r="F27" s="175">
        <v>0</v>
      </c>
      <c r="G27" s="175">
        <v>0</v>
      </c>
    </row>
    <row r="28" spans="1:7" ht="24" customHeight="1" x14ac:dyDescent="0.55000000000000004">
      <c r="A28" s="46"/>
      <c r="B28" s="45"/>
      <c r="C28" s="46"/>
      <c r="D28" s="45" t="s">
        <v>311</v>
      </c>
      <c r="E28" s="45" t="s">
        <v>312</v>
      </c>
      <c r="F28" s="175">
        <v>0</v>
      </c>
      <c r="G28" s="175">
        <v>0</v>
      </c>
    </row>
    <row r="29" spans="1:7" ht="24" customHeight="1" x14ac:dyDescent="0.55000000000000004">
      <c r="A29" s="46"/>
      <c r="B29" s="45"/>
      <c r="C29" s="46"/>
      <c r="D29" s="45" t="s">
        <v>349</v>
      </c>
      <c r="E29" s="45" t="s">
        <v>15</v>
      </c>
      <c r="F29" s="175">
        <v>0</v>
      </c>
      <c r="G29" s="175">
        <v>0</v>
      </c>
    </row>
    <row r="30" spans="1:7" ht="24" customHeight="1" x14ac:dyDescent="0.55000000000000004">
      <c r="A30" s="46"/>
      <c r="B30" s="45"/>
      <c r="C30" s="46"/>
      <c r="D30" s="45" t="s">
        <v>350</v>
      </c>
      <c r="E30" s="45" t="s">
        <v>15</v>
      </c>
      <c r="F30" s="175">
        <v>0</v>
      </c>
      <c r="G30" s="175">
        <v>0</v>
      </c>
    </row>
    <row r="31" spans="1:7" ht="24" customHeight="1" x14ac:dyDescent="0.55000000000000004">
      <c r="A31" s="46"/>
      <c r="B31" s="45"/>
      <c r="C31" s="46"/>
      <c r="D31" s="45" t="s">
        <v>344</v>
      </c>
      <c r="E31" s="45" t="s">
        <v>345</v>
      </c>
      <c r="F31" s="175">
        <v>0</v>
      </c>
      <c r="G31" s="175">
        <v>0</v>
      </c>
    </row>
    <row r="32" spans="1:7" ht="23.85" customHeight="1" x14ac:dyDescent="0.55000000000000004">
      <c r="A32" s="278" t="s">
        <v>16</v>
      </c>
      <c r="B32" s="278"/>
      <c r="C32" s="278"/>
      <c r="D32" s="278"/>
      <c r="E32" s="278"/>
      <c r="F32" s="180">
        <f>SUM(F4:F31)</f>
        <v>21</v>
      </c>
      <c r="G32" s="180">
        <f>SUM(G4:G31)</f>
        <v>3</v>
      </c>
    </row>
    <row r="33" spans="1:13" x14ac:dyDescent="0.55000000000000004">
      <c r="A33" s="46">
        <v>2</v>
      </c>
      <c r="B33" s="49" t="s">
        <v>17</v>
      </c>
      <c r="C33" s="71"/>
      <c r="D33" s="46"/>
      <c r="E33" s="49" t="s">
        <v>18</v>
      </c>
      <c r="F33" s="175">
        <v>0</v>
      </c>
      <c r="G33" s="175">
        <v>0</v>
      </c>
    </row>
    <row r="34" spans="1:13" x14ac:dyDescent="0.55000000000000004">
      <c r="A34" s="168"/>
      <c r="B34" s="49"/>
      <c r="C34" s="71"/>
      <c r="D34" s="46"/>
      <c r="E34" s="49" t="s">
        <v>19</v>
      </c>
      <c r="F34" s="175">
        <v>0</v>
      </c>
      <c r="G34" s="175">
        <v>0</v>
      </c>
    </row>
    <row r="35" spans="1:13" x14ac:dyDescent="0.55000000000000004">
      <c r="A35" s="168"/>
      <c r="B35" s="49"/>
      <c r="C35" s="71"/>
      <c r="D35" s="46"/>
      <c r="E35" s="49" t="s">
        <v>20</v>
      </c>
      <c r="F35" s="175">
        <v>0</v>
      </c>
      <c r="G35" s="175">
        <v>0</v>
      </c>
    </row>
    <row r="36" spans="1:13" x14ac:dyDescent="0.55000000000000004">
      <c r="A36" s="168"/>
      <c r="B36" s="49"/>
      <c r="C36" s="71"/>
      <c r="D36" s="46"/>
      <c r="E36" s="49" t="s">
        <v>21</v>
      </c>
      <c r="F36" s="175">
        <v>0</v>
      </c>
      <c r="G36" s="175">
        <v>0</v>
      </c>
    </row>
    <row r="37" spans="1:13" x14ac:dyDescent="0.55000000000000004">
      <c r="A37" s="168"/>
      <c r="B37" s="49"/>
      <c r="C37" s="71"/>
      <c r="D37" s="46"/>
      <c r="E37" s="49" t="s">
        <v>22</v>
      </c>
      <c r="F37" s="167">
        <v>0</v>
      </c>
      <c r="G37" s="167">
        <v>0</v>
      </c>
    </row>
    <row r="38" spans="1:13" x14ac:dyDescent="0.55000000000000004">
      <c r="A38" s="279" t="s">
        <v>23</v>
      </c>
      <c r="B38" s="280"/>
      <c r="C38" s="280"/>
      <c r="D38" s="280"/>
      <c r="E38" s="281"/>
      <c r="F38" s="178">
        <f>SUM(F33:F37)</f>
        <v>0</v>
      </c>
      <c r="G38" s="87">
        <f>SUM(G33:G37)</f>
        <v>0</v>
      </c>
    </row>
    <row r="39" spans="1:13" x14ac:dyDescent="0.55000000000000004">
      <c r="A39" s="46">
        <v>3</v>
      </c>
      <c r="B39" s="49" t="s">
        <v>24</v>
      </c>
      <c r="C39" s="71"/>
      <c r="D39" s="49"/>
      <c r="E39" s="169" t="s">
        <v>427</v>
      </c>
      <c r="F39" s="175">
        <v>12</v>
      </c>
      <c r="G39" s="175">
        <v>1</v>
      </c>
    </row>
    <row r="40" spans="1:13" ht="26.1" customHeight="1" x14ac:dyDescent="0.55000000000000004">
      <c r="A40" s="168"/>
      <c r="B40" s="49"/>
      <c r="C40" s="71"/>
      <c r="D40" s="49"/>
      <c r="E40" s="169" t="s">
        <v>428</v>
      </c>
      <c r="F40" s="240">
        <v>30</v>
      </c>
      <c r="G40" s="175">
        <v>3</v>
      </c>
    </row>
    <row r="41" spans="1:13" ht="24.95" customHeight="1" x14ac:dyDescent="0.55000000000000004">
      <c r="A41" s="168"/>
      <c r="B41" s="49"/>
      <c r="C41" s="71"/>
      <c r="D41" s="49"/>
      <c r="E41" s="169" t="s">
        <v>429</v>
      </c>
      <c r="F41" s="175">
        <v>100</v>
      </c>
      <c r="G41" s="175">
        <v>10</v>
      </c>
    </row>
    <row r="42" spans="1:13" ht="24.95" customHeight="1" x14ac:dyDescent="0.55000000000000004">
      <c r="A42" s="168"/>
      <c r="B42" s="49"/>
      <c r="C42" s="71"/>
      <c r="D42" s="49"/>
      <c r="E42" s="169" t="s">
        <v>440</v>
      </c>
      <c r="F42" s="175">
        <v>26</v>
      </c>
      <c r="G42" s="175">
        <v>4</v>
      </c>
    </row>
    <row r="43" spans="1:13" ht="21" customHeight="1" x14ac:dyDescent="0.55000000000000004">
      <c r="A43" s="279" t="s">
        <v>25</v>
      </c>
      <c r="B43" s="280"/>
      <c r="C43" s="280"/>
      <c r="D43" s="280"/>
      <c r="E43" s="281"/>
      <c r="F43" s="241">
        <f>SUM(F39:F42)</f>
        <v>168</v>
      </c>
      <c r="G43" s="179">
        <f>SUM(G39:G41)</f>
        <v>14</v>
      </c>
    </row>
    <row r="44" spans="1:13" x14ac:dyDescent="0.55000000000000004">
      <c r="A44" s="46">
        <v>4</v>
      </c>
      <c r="B44" s="46" t="s">
        <v>26</v>
      </c>
      <c r="C44" s="71"/>
      <c r="D44" s="49" t="s">
        <v>370</v>
      </c>
      <c r="E44" s="49" t="s">
        <v>371</v>
      </c>
      <c r="F44" s="184">
        <v>300</v>
      </c>
      <c r="G44" s="184">
        <v>20</v>
      </c>
      <c r="H44" s="65"/>
    </row>
    <row r="45" spans="1:13" x14ac:dyDescent="0.55000000000000004">
      <c r="A45" s="279" t="s">
        <v>372</v>
      </c>
      <c r="B45" s="280"/>
      <c r="C45" s="280"/>
      <c r="D45" s="280"/>
      <c r="E45" s="281"/>
      <c r="F45" s="178">
        <f>SUM(F44)</f>
        <v>300</v>
      </c>
      <c r="G45" s="178">
        <f>SUM(G44)</f>
        <v>20</v>
      </c>
    </row>
    <row r="46" spans="1:13" ht="25.5" customHeight="1" x14ac:dyDescent="0.7">
      <c r="A46" s="271" t="s">
        <v>28</v>
      </c>
      <c r="B46" s="272"/>
      <c r="C46" s="272"/>
      <c r="D46" s="272"/>
      <c r="E46" s="273"/>
      <c r="F46" s="243">
        <f>F32+F38+F43+F45</f>
        <v>489</v>
      </c>
      <c r="G46" s="170">
        <f>G32+G38+G43+G45</f>
        <v>37</v>
      </c>
      <c r="H46" s="65"/>
    </row>
    <row r="47" spans="1:13" s="58" customFormat="1" ht="32.25" customHeight="1" x14ac:dyDescent="0.55000000000000004">
      <c r="A47" s="58" t="s">
        <v>29</v>
      </c>
      <c r="F47" s="244">
        <f>F46</f>
        <v>489</v>
      </c>
      <c r="G47" s="58" t="s">
        <v>30</v>
      </c>
      <c r="H47" s="60"/>
      <c r="J47" s="60"/>
      <c r="M47" s="60"/>
    </row>
    <row r="48" spans="1:13" s="58" customFormat="1" x14ac:dyDescent="0.55000000000000004">
      <c r="A48" s="274" t="s">
        <v>31</v>
      </c>
      <c r="B48" s="274"/>
      <c r="C48" s="274"/>
      <c r="D48" s="274"/>
      <c r="E48" s="274"/>
      <c r="F48" s="171">
        <f>G46</f>
        <v>37</v>
      </c>
      <c r="G48" s="58" t="s">
        <v>32</v>
      </c>
      <c r="I48" s="60"/>
    </row>
    <row r="49" spans="1:13" x14ac:dyDescent="0.55000000000000004">
      <c r="H49" s="52"/>
      <c r="J49" s="52"/>
      <c r="M49" s="52"/>
    </row>
    <row r="50" spans="1:13" s="64" customFormat="1" ht="21" customHeight="1" x14ac:dyDescent="0.2">
      <c r="A50" s="275" t="s">
        <v>439</v>
      </c>
      <c r="B50" s="275"/>
      <c r="C50" s="275"/>
      <c r="D50" s="275"/>
      <c r="E50" s="275"/>
      <c r="F50" s="275"/>
      <c r="G50" s="275"/>
      <c r="H50" s="62"/>
      <c r="I50" s="62"/>
      <c r="J50" s="62"/>
      <c r="M50" s="62"/>
    </row>
    <row r="51" spans="1:13" ht="30" customHeight="1" x14ac:dyDescent="0.55000000000000004">
      <c r="A51" s="41" t="s">
        <v>402</v>
      </c>
      <c r="E51" s="56"/>
      <c r="F51" s="65"/>
      <c r="G51" s="66" t="s">
        <v>33</v>
      </c>
    </row>
    <row r="53" spans="1:13" x14ac:dyDescent="0.55000000000000004">
      <c r="E53" s="52"/>
    </row>
    <row r="55" spans="1:13" x14ac:dyDescent="0.55000000000000004">
      <c r="E55" s="67"/>
      <c r="J55" s="52"/>
      <c r="M55" s="52"/>
    </row>
    <row r="56" spans="1:13" x14ac:dyDescent="0.55000000000000004">
      <c r="H56" s="50"/>
      <c r="I56" s="52"/>
    </row>
    <row r="63" spans="1:13" x14ac:dyDescent="0.55000000000000004">
      <c r="A63" s="52"/>
    </row>
    <row r="64" spans="1:13" x14ac:dyDescent="0.55000000000000004">
      <c r="A64" s="52"/>
    </row>
    <row r="65" spans="1:2" x14ac:dyDescent="0.55000000000000004">
      <c r="A65" s="52"/>
    </row>
    <row r="66" spans="1:2" x14ac:dyDescent="0.55000000000000004">
      <c r="A66" s="52"/>
      <c r="B66" s="52"/>
    </row>
    <row r="67" spans="1:2" x14ac:dyDescent="0.55000000000000004">
      <c r="A67" s="52"/>
    </row>
    <row r="68" spans="1:2" x14ac:dyDescent="0.55000000000000004">
      <c r="A68" s="52"/>
      <c r="B68" s="52"/>
    </row>
    <row r="69" spans="1:2" x14ac:dyDescent="0.55000000000000004">
      <c r="A69" s="52"/>
    </row>
    <row r="70" spans="1:2" x14ac:dyDescent="0.55000000000000004">
      <c r="A70" s="52"/>
      <c r="B70" s="52"/>
    </row>
    <row r="72" spans="1:2" x14ac:dyDescent="0.55000000000000004">
      <c r="B72" s="52"/>
    </row>
    <row r="73" spans="1:2" x14ac:dyDescent="0.55000000000000004">
      <c r="A73" s="52"/>
    </row>
    <row r="74" spans="1:2" x14ac:dyDescent="0.55000000000000004">
      <c r="A74" s="52"/>
    </row>
    <row r="75" spans="1:2" x14ac:dyDescent="0.55000000000000004">
      <c r="A75" s="52"/>
    </row>
    <row r="76" spans="1:2" x14ac:dyDescent="0.55000000000000004">
      <c r="A76" s="52"/>
      <c r="B76" s="52"/>
    </row>
    <row r="78" spans="1:2" x14ac:dyDescent="0.55000000000000004">
      <c r="A78" s="52"/>
      <c r="B78" s="52"/>
    </row>
    <row r="79" spans="1:2" x14ac:dyDescent="0.55000000000000004">
      <c r="A79" s="52"/>
    </row>
    <row r="80" spans="1:2" x14ac:dyDescent="0.55000000000000004">
      <c r="B80" s="52"/>
    </row>
    <row r="81" spans="1:2" x14ac:dyDescent="0.55000000000000004">
      <c r="B81" s="52"/>
    </row>
    <row r="84" spans="1:2" x14ac:dyDescent="0.55000000000000004">
      <c r="A84" s="52"/>
    </row>
    <row r="85" spans="1:2" x14ac:dyDescent="0.55000000000000004">
      <c r="A85" s="52"/>
    </row>
    <row r="86" spans="1:2" x14ac:dyDescent="0.55000000000000004">
      <c r="A86" s="52"/>
    </row>
    <row r="88" spans="1:2" x14ac:dyDescent="0.55000000000000004">
      <c r="B88" s="52"/>
    </row>
  </sheetData>
  <mergeCells count="9">
    <mergeCell ref="A46:E46"/>
    <mergeCell ref="A48:E48"/>
    <mergeCell ref="A50:G50"/>
    <mergeCell ref="A1:G1"/>
    <mergeCell ref="A2:G2"/>
    <mergeCell ref="A32:E32"/>
    <mergeCell ref="A38:E38"/>
    <mergeCell ref="A43:E43"/>
    <mergeCell ref="A45:E45"/>
  </mergeCells>
  <pageMargins left="0.27559055118110198" right="0.23622047244094499" top="0.33" bottom="0.41" header="0.17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A068"/>
  </sheetPr>
  <dimension ref="A1:M163"/>
  <sheetViews>
    <sheetView showGridLines="0" view="pageBreakPreview" topLeftCell="A64" zoomScale="110" zoomScaleNormal="120" workbookViewId="0">
      <selection activeCell="F62" sqref="F62"/>
    </sheetView>
  </sheetViews>
  <sheetFormatPr defaultColWidth="9.125" defaultRowHeight="24" x14ac:dyDescent="0.55000000000000004"/>
  <cols>
    <col min="1" max="1" width="6.125" style="41" customWidth="1"/>
    <col min="2" max="2" width="18.125" style="41" customWidth="1"/>
    <col min="3" max="3" width="7.25" style="41" customWidth="1"/>
    <col min="4" max="4" width="13" style="41" customWidth="1"/>
    <col min="5" max="5" width="20.75" style="41" customWidth="1"/>
    <col min="6" max="6" width="18.375" style="41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7.25" customHeight="1" x14ac:dyDescent="0.55000000000000004">
      <c r="A1" s="282" t="s">
        <v>236</v>
      </c>
      <c r="B1" s="282"/>
      <c r="C1" s="282"/>
      <c r="D1" s="282"/>
      <c r="E1" s="282"/>
      <c r="F1" s="282"/>
      <c r="G1" s="282"/>
    </row>
    <row r="2" spans="1:13" ht="6" customHeight="1" x14ac:dyDescent="0.6">
      <c r="A2" s="283"/>
      <c r="B2" s="283"/>
      <c r="C2" s="283"/>
      <c r="D2" s="283"/>
      <c r="E2" s="283"/>
      <c r="F2" s="283"/>
      <c r="G2" s="283"/>
    </row>
    <row r="3" spans="1:13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13" ht="20.100000000000001" customHeight="1" x14ac:dyDescent="0.55000000000000004">
      <c r="A4" s="284" t="s">
        <v>34</v>
      </c>
      <c r="B4" s="285"/>
      <c r="C4" s="285"/>
      <c r="D4" s="285"/>
      <c r="E4" s="285"/>
      <c r="F4" s="285"/>
      <c r="G4" s="286"/>
    </row>
    <row r="5" spans="1:13" ht="20.100000000000001" customHeight="1" x14ac:dyDescent="0.55000000000000004">
      <c r="A5" s="298">
        <v>1</v>
      </c>
      <c r="B5" s="304" t="s">
        <v>35</v>
      </c>
      <c r="C5" s="71"/>
      <c r="D5" s="49"/>
      <c r="E5" s="49" t="s">
        <v>36</v>
      </c>
      <c r="F5" s="47">
        <v>60</v>
      </c>
      <c r="G5" s="47">
        <v>23</v>
      </c>
      <c r="H5" s="56"/>
    </row>
    <row r="6" spans="1:13" ht="20.100000000000001" customHeight="1" x14ac:dyDescent="0.55000000000000004">
      <c r="A6" s="299"/>
      <c r="B6" s="305"/>
      <c r="C6" s="71"/>
      <c r="D6" s="49"/>
      <c r="E6" s="49" t="s">
        <v>246</v>
      </c>
      <c r="F6" s="47">
        <v>95</v>
      </c>
      <c r="G6" s="47">
        <v>21</v>
      </c>
      <c r="H6" s="56"/>
    </row>
    <row r="7" spans="1:13" ht="20.100000000000001" customHeight="1" x14ac:dyDescent="0.55000000000000004">
      <c r="A7" s="299"/>
      <c r="B7" s="305"/>
      <c r="C7" s="71"/>
      <c r="D7" s="49"/>
      <c r="E7" s="49" t="s">
        <v>337</v>
      </c>
      <c r="F7" s="47">
        <v>15</v>
      </c>
      <c r="G7" s="47">
        <v>3</v>
      </c>
      <c r="H7" s="56"/>
    </row>
    <row r="8" spans="1:13" s="72" customFormat="1" ht="20.100000000000001" customHeight="1" x14ac:dyDescent="0.55000000000000004">
      <c r="A8" s="300"/>
      <c r="B8" s="306"/>
      <c r="C8" s="71"/>
      <c r="D8" s="49"/>
      <c r="E8" s="49" t="s">
        <v>37</v>
      </c>
      <c r="F8" s="225">
        <v>50</v>
      </c>
      <c r="G8" s="47">
        <v>14</v>
      </c>
      <c r="J8" s="41"/>
      <c r="M8" s="41"/>
    </row>
    <row r="9" spans="1:13" s="159" customFormat="1" ht="20.100000000000001" customHeight="1" x14ac:dyDescent="0.55000000000000004">
      <c r="A9" s="301">
        <v>2</v>
      </c>
      <c r="B9" s="293" t="s">
        <v>38</v>
      </c>
      <c r="C9" s="158"/>
      <c r="D9" s="53"/>
      <c r="E9" s="53" t="s">
        <v>39</v>
      </c>
      <c r="F9" s="80">
        <v>0</v>
      </c>
      <c r="G9" s="80">
        <v>0</v>
      </c>
      <c r="J9" s="160"/>
      <c r="M9" s="160"/>
    </row>
    <row r="10" spans="1:13" s="160" customFormat="1" ht="20.100000000000001" customHeight="1" x14ac:dyDescent="0.55000000000000004">
      <c r="A10" s="302"/>
      <c r="B10" s="294"/>
      <c r="C10" s="158"/>
      <c r="D10" s="161"/>
      <c r="E10" s="53" t="s">
        <v>40</v>
      </c>
      <c r="F10" s="80">
        <v>0</v>
      </c>
      <c r="G10" s="80">
        <v>0</v>
      </c>
      <c r="J10" s="162"/>
      <c r="M10" s="162"/>
    </row>
    <row r="11" spans="1:13" s="160" customFormat="1" ht="20.100000000000001" customHeight="1" x14ac:dyDescent="0.55000000000000004">
      <c r="A11" s="302"/>
      <c r="B11" s="294"/>
      <c r="C11" s="158"/>
      <c r="D11" s="161"/>
      <c r="E11" s="53" t="s">
        <v>41</v>
      </c>
      <c r="F11" s="80">
        <v>0</v>
      </c>
      <c r="G11" s="80">
        <v>0</v>
      </c>
      <c r="J11" s="162"/>
      <c r="M11" s="162"/>
    </row>
    <row r="12" spans="1:13" s="160" customFormat="1" ht="20.100000000000001" customHeight="1" x14ac:dyDescent="0.55000000000000004">
      <c r="A12" s="302"/>
      <c r="B12" s="294"/>
      <c r="C12" s="158"/>
      <c r="D12" s="161" t="s">
        <v>42</v>
      </c>
      <c r="E12" s="53" t="s">
        <v>41</v>
      </c>
      <c r="F12" s="80">
        <v>0</v>
      </c>
      <c r="G12" s="80">
        <v>0</v>
      </c>
      <c r="J12" s="162"/>
      <c r="M12" s="162"/>
    </row>
    <row r="13" spans="1:13" s="160" customFormat="1" ht="20.100000000000001" customHeight="1" x14ac:dyDescent="0.55000000000000004">
      <c r="A13" s="302"/>
      <c r="B13" s="294"/>
      <c r="C13" s="158"/>
      <c r="D13" s="161"/>
      <c r="E13" s="53" t="s">
        <v>338</v>
      </c>
      <c r="F13" s="80">
        <v>0</v>
      </c>
      <c r="G13" s="80">
        <v>0</v>
      </c>
      <c r="J13" s="162"/>
      <c r="M13" s="162"/>
    </row>
    <row r="14" spans="1:13" s="72" customFormat="1" ht="20.100000000000001" customHeight="1" x14ac:dyDescent="0.55000000000000004">
      <c r="A14" s="298">
        <v>3</v>
      </c>
      <c r="B14" s="290" t="s">
        <v>43</v>
      </c>
      <c r="C14" s="71"/>
      <c r="D14" s="49"/>
      <c r="E14" s="49" t="s">
        <v>44</v>
      </c>
      <c r="F14" s="138">
        <v>0</v>
      </c>
      <c r="G14" s="138">
        <v>0</v>
      </c>
      <c r="J14" s="41"/>
      <c r="M14" s="41"/>
    </row>
    <row r="15" spans="1:13" s="72" customFormat="1" ht="20.100000000000001" customHeight="1" x14ac:dyDescent="0.55000000000000004">
      <c r="A15" s="299"/>
      <c r="B15" s="291"/>
      <c r="C15" s="71"/>
      <c r="D15" s="49" t="s">
        <v>45</v>
      </c>
      <c r="E15" s="49" t="s">
        <v>44</v>
      </c>
      <c r="F15" s="47">
        <v>0</v>
      </c>
      <c r="G15" s="47">
        <v>0</v>
      </c>
      <c r="J15" s="41"/>
      <c r="M15" s="41"/>
    </row>
    <row r="16" spans="1:13" s="72" customFormat="1" ht="20.100000000000001" customHeight="1" x14ac:dyDescent="0.55000000000000004">
      <c r="A16" s="299"/>
      <c r="B16" s="291"/>
      <c r="C16" s="71"/>
      <c r="D16" s="49" t="s">
        <v>46</v>
      </c>
      <c r="E16" s="49" t="s">
        <v>44</v>
      </c>
      <c r="F16" s="47">
        <v>0</v>
      </c>
      <c r="G16" s="47">
        <v>0</v>
      </c>
      <c r="J16" s="41"/>
      <c r="M16" s="41"/>
    </row>
    <row r="17" spans="1:13" s="72" customFormat="1" ht="20.100000000000001" customHeight="1" x14ac:dyDescent="0.55000000000000004">
      <c r="A17" s="299"/>
      <c r="B17" s="291"/>
      <c r="C17" s="71"/>
      <c r="D17" s="49" t="s">
        <v>47</v>
      </c>
      <c r="E17" s="49" t="s">
        <v>44</v>
      </c>
      <c r="F17" s="47">
        <v>0</v>
      </c>
      <c r="G17" s="47">
        <v>0</v>
      </c>
      <c r="J17" s="41"/>
      <c r="M17" s="41"/>
    </row>
    <row r="18" spans="1:13" ht="20.100000000000001" customHeight="1" x14ac:dyDescent="0.55000000000000004">
      <c r="A18" s="299"/>
      <c r="B18" s="291"/>
      <c r="C18" s="71"/>
      <c r="D18" s="49" t="s">
        <v>48</v>
      </c>
      <c r="E18" s="49" t="s">
        <v>44</v>
      </c>
      <c r="F18" s="47">
        <v>0</v>
      </c>
      <c r="G18" s="47">
        <v>0</v>
      </c>
      <c r="J18" s="73"/>
      <c r="M18" s="73"/>
    </row>
    <row r="19" spans="1:13" ht="20.100000000000001" customHeight="1" x14ac:dyDescent="0.55000000000000004">
      <c r="A19" s="299"/>
      <c r="B19" s="291"/>
      <c r="C19" s="71"/>
      <c r="D19" s="49" t="s">
        <v>49</v>
      </c>
      <c r="E19" s="49" t="s">
        <v>44</v>
      </c>
      <c r="F19" s="47">
        <v>0</v>
      </c>
      <c r="G19" s="47">
        <v>0</v>
      </c>
      <c r="J19" s="73"/>
      <c r="M19" s="73"/>
    </row>
    <row r="20" spans="1:13" ht="20.100000000000001" customHeight="1" x14ac:dyDescent="0.55000000000000004">
      <c r="A20" s="299"/>
      <c r="B20" s="291"/>
      <c r="C20" s="71"/>
      <c r="D20" s="49" t="s">
        <v>50</v>
      </c>
      <c r="E20" s="49" t="s">
        <v>44</v>
      </c>
      <c r="F20" s="47">
        <v>0</v>
      </c>
      <c r="G20" s="47">
        <v>0</v>
      </c>
      <c r="J20" s="73"/>
      <c r="M20" s="73"/>
    </row>
    <row r="21" spans="1:13" ht="20.100000000000001" customHeight="1" x14ac:dyDescent="0.55000000000000004">
      <c r="A21" s="299"/>
      <c r="B21" s="291"/>
      <c r="C21" s="71"/>
      <c r="D21" s="49" t="s">
        <v>51</v>
      </c>
      <c r="E21" s="49" t="s">
        <v>44</v>
      </c>
      <c r="F21" s="47">
        <v>0</v>
      </c>
      <c r="G21" s="47">
        <v>0</v>
      </c>
      <c r="J21" s="73"/>
      <c r="M21" s="73"/>
    </row>
    <row r="22" spans="1:13" ht="20.100000000000001" customHeight="1" x14ac:dyDescent="0.55000000000000004">
      <c r="A22" s="299"/>
      <c r="B22" s="291"/>
      <c r="C22" s="71"/>
      <c r="D22" s="49" t="s">
        <v>52</v>
      </c>
      <c r="E22" s="49" t="s">
        <v>44</v>
      </c>
      <c r="F22" s="47">
        <v>0</v>
      </c>
      <c r="G22" s="47">
        <v>0</v>
      </c>
      <c r="J22" s="73"/>
      <c r="M22" s="73"/>
    </row>
    <row r="23" spans="1:13" ht="20.100000000000001" customHeight="1" x14ac:dyDescent="0.55000000000000004">
      <c r="A23" s="299"/>
      <c r="B23" s="291"/>
      <c r="C23" s="71"/>
      <c r="D23" s="49" t="s">
        <v>53</v>
      </c>
      <c r="E23" s="49" t="s">
        <v>44</v>
      </c>
      <c r="F23" s="47">
        <v>0</v>
      </c>
      <c r="G23" s="47">
        <v>0</v>
      </c>
      <c r="J23" s="73"/>
      <c r="M23" s="73"/>
    </row>
    <row r="24" spans="1:13" ht="20.100000000000001" customHeight="1" x14ac:dyDescent="0.55000000000000004">
      <c r="A24" s="299"/>
      <c r="B24" s="291"/>
      <c r="C24" s="71"/>
      <c r="D24" s="49" t="s">
        <v>54</v>
      </c>
      <c r="E24" s="49" t="s">
        <v>44</v>
      </c>
      <c r="F24" s="47">
        <v>0</v>
      </c>
      <c r="G24" s="47">
        <v>0</v>
      </c>
      <c r="J24" s="73"/>
      <c r="M24" s="73"/>
    </row>
    <row r="25" spans="1:13" ht="20.100000000000001" customHeight="1" x14ac:dyDescent="0.55000000000000004">
      <c r="A25" s="299"/>
      <c r="B25" s="291"/>
      <c r="C25" s="71"/>
      <c r="D25" s="49"/>
      <c r="E25" s="49" t="s">
        <v>339</v>
      </c>
      <c r="F25" s="47">
        <v>0</v>
      </c>
      <c r="G25" s="47">
        <v>0</v>
      </c>
      <c r="J25" s="73"/>
      <c r="M25" s="73"/>
    </row>
    <row r="26" spans="1:13" ht="20.100000000000001" customHeight="1" x14ac:dyDescent="0.55000000000000004">
      <c r="A26" s="299"/>
      <c r="B26" s="291"/>
      <c r="C26" s="71"/>
      <c r="D26" s="49"/>
      <c r="E26" s="49" t="s">
        <v>392</v>
      </c>
      <c r="F26" s="47">
        <v>0</v>
      </c>
      <c r="G26" s="47">
        <v>0</v>
      </c>
      <c r="J26" s="73"/>
      <c r="M26" s="73"/>
    </row>
    <row r="27" spans="1:13" ht="20.100000000000001" customHeight="1" x14ac:dyDescent="0.55000000000000004">
      <c r="A27" s="299"/>
      <c r="B27" s="291"/>
      <c r="C27" s="71"/>
      <c r="D27" s="166"/>
      <c r="E27" s="49" t="s">
        <v>55</v>
      </c>
      <c r="F27" s="47">
        <v>0</v>
      </c>
      <c r="G27" s="47">
        <v>0</v>
      </c>
      <c r="J27" s="73"/>
      <c r="M27" s="73"/>
    </row>
    <row r="28" spans="1:13" ht="20.100000000000001" customHeight="1" x14ac:dyDescent="0.55000000000000004">
      <c r="A28" s="299"/>
      <c r="B28" s="291"/>
      <c r="C28" s="71"/>
      <c r="D28" s="166" t="s">
        <v>56</v>
      </c>
      <c r="E28" s="49" t="s">
        <v>55</v>
      </c>
      <c r="F28" s="47">
        <v>0</v>
      </c>
      <c r="G28" s="47">
        <v>0</v>
      </c>
      <c r="J28" s="73"/>
      <c r="M28" s="73"/>
    </row>
    <row r="29" spans="1:13" ht="20.100000000000001" customHeight="1" x14ac:dyDescent="0.55000000000000004">
      <c r="A29" s="299"/>
      <c r="B29" s="291"/>
      <c r="C29" s="71"/>
      <c r="D29" s="49" t="s">
        <v>55</v>
      </c>
      <c r="E29" s="49" t="s">
        <v>55</v>
      </c>
      <c r="F29" s="47">
        <v>0</v>
      </c>
      <c r="G29" s="47">
        <v>0</v>
      </c>
      <c r="J29" s="73"/>
      <c r="M29" s="73"/>
    </row>
    <row r="30" spans="1:13" ht="20.100000000000001" customHeight="1" x14ac:dyDescent="0.55000000000000004">
      <c r="A30" s="300"/>
      <c r="B30" s="292"/>
      <c r="C30" s="71"/>
      <c r="D30" s="166" t="s">
        <v>57</v>
      </c>
      <c r="E30" s="49" t="s">
        <v>55</v>
      </c>
      <c r="F30" s="47">
        <v>0</v>
      </c>
      <c r="G30" s="47">
        <v>0</v>
      </c>
      <c r="J30" s="73"/>
      <c r="M30" s="73"/>
    </row>
    <row r="31" spans="1:13" s="159" customFormat="1" ht="20.100000000000001" customHeight="1" x14ac:dyDescent="0.55000000000000004">
      <c r="A31" s="301">
        <v>4</v>
      </c>
      <c r="B31" s="293" t="s">
        <v>58</v>
      </c>
      <c r="C31" s="158"/>
      <c r="D31" s="53"/>
      <c r="E31" s="53" t="s">
        <v>59</v>
      </c>
      <c r="F31" s="80">
        <v>0</v>
      </c>
      <c r="G31" s="80">
        <v>0</v>
      </c>
      <c r="J31" s="160"/>
      <c r="M31" s="160"/>
    </row>
    <row r="32" spans="1:13" s="159" customFormat="1" ht="20.100000000000001" customHeight="1" x14ac:dyDescent="0.55000000000000004">
      <c r="A32" s="302"/>
      <c r="B32" s="294"/>
      <c r="C32" s="158"/>
      <c r="D32" s="53"/>
      <c r="E32" s="53" t="s">
        <v>60</v>
      </c>
      <c r="F32" s="80">
        <v>0</v>
      </c>
      <c r="G32" s="80">
        <v>0</v>
      </c>
      <c r="J32" s="160"/>
      <c r="M32" s="160"/>
    </row>
    <row r="33" spans="1:13" s="159" customFormat="1" ht="20.100000000000001" customHeight="1" x14ac:dyDescent="0.55000000000000004">
      <c r="A33" s="303"/>
      <c r="B33" s="295"/>
      <c r="C33" s="158"/>
      <c r="D33" s="53"/>
      <c r="E33" s="53" t="s">
        <v>61</v>
      </c>
      <c r="F33" s="80">
        <v>0</v>
      </c>
      <c r="G33" s="80">
        <v>0</v>
      </c>
      <c r="J33" s="160"/>
      <c r="M33" s="160"/>
    </row>
    <row r="34" spans="1:13" ht="20.100000000000001" customHeight="1" x14ac:dyDescent="0.55000000000000004">
      <c r="A34" s="298">
        <v>5</v>
      </c>
      <c r="B34" s="290" t="s">
        <v>62</v>
      </c>
      <c r="C34" s="71"/>
      <c r="D34" s="49"/>
      <c r="E34" s="49" t="s">
        <v>63</v>
      </c>
      <c r="F34" s="47">
        <v>975</v>
      </c>
      <c r="G34" s="47">
        <v>131</v>
      </c>
      <c r="J34" s="73"/>
      <c r="M34" s="73"/>
    </row>
    <row r="35" spans="1:13" ht="20.100000000000001" customHeight="1" x14ac:dyDescent="0.55000000000000004">
      <c r="A35" s="299"/>
      <c r="B35" s="291"/>
      <c r="C35" s="71"/>
      <c r="D35" s="49"/>
      <c r="E35" s="49" t="s">
        <v>63</v>
      </c>
      <c r="F35" s="47">
        <v>0</v>
      </c>
      <c r="G35" s="47">
        <v>0</v>
      </c>
      <c r="J35" s="73"/>
      <c r="M35" s="73"/>
    </row>
    <row r="36" spans="1:13" ht="20.100000000000001" customHeight="1" x14ac:dyDescent="0.55000000000000004">
      <c r="A36" s="299"/>
      <c r="B36" s="291"/>
      <c r="C36" s="71"/>
      <c r="D36" s="49"/>
      <c r="E36" s="49" t="s">
        <v>63</v>
      </c>
      <c r="F36" s="47">
        <v>0</v>
      </c>
      <c r="G36" s="47">
        <v>0</v>
      </c>
      <c r="J36" s="73"/>
      <c r="M36" s="73"/>
    </row>
    <row r="37" spans="1:13" s="72" customFormat="1" ht="20.100000000000001" customHeight="1" x14ac:dyDescent="0.55000000000000004">
      <c r="A37" s="299"/>
      <c r="B37" s="291"/>
      <c r="C37" s="71"/>
      <c r="D37" s="49"/>
      <c r="E37" s="49" t="s">
        <v>63</v>
      </c>
      <c r="F37" s="47">
        <v>0</v>
      </c>
      <c r="G37" s="47">
        <v>0</v>
      </c>
      <c r="J37" s="41"/>
      <c r="M37" s="41"/>
    </row>
    <row r="38" spans="1:13" ht="26.25" customHeight="1" x14ac:dyDescent="0.55000000000000004">
      <c r="A38" s="299"/>
      <c r="B38" s="291"/>
      <c r="C38" s="74"/>
      <c r="D38" s="75"/>
      <c r="E38" s="75"/>
      <c r="F38" s="76"/>
      <c r="G38" s="77" t="s">
        <v>64</v>
      </c>
      <c r="J38" s="73"/>
      <c r="M38" s="73"/>
    </row>
    <row r="39" spans="1:13" s="43" customFormat="1" ht="23.1" customHeight="1" x14ac:dyDescent="0.2">
      <c r="A39" s="163" t="s">
        <v>0</v>
      </c>
      <c r="B39" s="163" t="s">
        <v>1</v>
      </c>
      <c r="C39" s="163" t="s">
        <v>2</v>
      </c>
      <c r="D39" s="163" t="s">
        <v>3</v>
      </c>
      <c r="E39" s="163" t="s">
        <v>4</v>
      </c>
      <c r="F39" s="163" t="s">
        <v>5</v>
      </c>
      <c r="G39" s="163" t="s">
        <v>6</v>
      </c>
    </row>
    <row r="40" spans="1:13" ht="18.95" customHeight="1" x14ac:dyDescent="0.55000000000000004">
      <c r="A40" s="157">
        <v>5</v>
      </c>
      <c r="B40" s="164" t="s">
        <v>62</v>
      </c>
      <c r="C40" s="71"/>
      <c r="D40" s="49" t="s">
        <v>65</v>
      </c>
      <c r="E40" s="49" t="s">
        <v>63</v>
      </c>
      <c r="F40" s="47">
        <v>0</v>
      </c>
      <c r="G40" s="47">
        <v>0</v>
      </c>
      <c r="J40" s="73"/>
      <c r="M40" s="73"/>
    </row>
    <row r="41" spans="1:13" ht="18.95" customHeight="1" x14ac:dyDescent="0.55000000000000004">
      <c r="A41" s="164"/>
      <c r="B41" s="164"/>
      <c r="C41" s="71"/>
      <c r="D41" s="49" t="s">
        <v>66</v>
      </c>
      <c r="E41" s="49" t="s">
        <v>63</v>
      </c>
      <c r="F41" s="47">
        <v>0</v>
      </c>
      <c r="G41" s="47">
        <v>0</v>
      </c>
      <c r="J41" s="73"/>
      <c r="M41" s="73"/>
    </row>
    <row r="42" spans="1:13" ht="18.95" customHeight="1" x14ac:dyDescent="0.55000000000000004">
      <c r="A42" s="164"/>
      <c r="B42" s="164"/>
      <c r="C42" s="71"/>
      <c r="D42" s="49" t="s">
        <v>67</v>
      </c>
      <c r="E42" s="49" t="s">
        <v>63</v>
      </c>
      <c r="F42" s="47">
        <v>0</v>
      </c>
      <c r="G42" s="47">
        <v>0</v>
      </c>
      <c r="J42" s="73"/>
      <c r="M42" s="73"/>
    </row>
    <row r="43" spans="1:13" s="72" customFormat="1" ht="18.95" customHeight="1" x14ac:dyDescent="0.55000000000000004">
      <c r="A43" s="164"/>
      <c r="B43" s="164"/>
      <c r="C43" s="71"/>
      <c r="D43" s="49" t="s">
        <v>68</v>
      </c>
      <c r="E43" s="49" t="s">
        <v>63</v>
      </c>
      <c r="F43" s="47">
        <v>0</v>
      </c>
      <c r="G43" s="47">
        <v>0</v>
      </c>
      <c r="J43" s="41"/>
      <c r="M43" s="41"/>
    </row>
    <row r="44" spans="1:13" ht="18.95" customHeight="1" x14ac:dyDescent="0.55000000000000004">
      <c r="A44" s="164"/>
      <c r="B44" s="164"/>
      <c r="C44" s="71"/>
      <c r="D44" s="49" t="s">
        <v>69</v>
      </c>
      <c r="E44" s="49" t="s">
        <v>63</v>
      </c>
      <c r="F44" s="47">
        <v>0</v>
      </c>
      <c r="G44" s="47">
        <v>0</v>
      </c>
      <c r="J44" s="73"/>
      <c r="M44" s="73"/>
    </row>
    <row r="45" spans="1:13" s="72" customFormat="1" ht="18.95" customHeight="1" x14ac:dyDescent="0.55000000000000004">
      <c r="A45" s="165"/>
      <c r="B45" s="165"/>
      <c r="C45" s="71"/>
      <c r="D45" s="49" t="s">
        <v>70</v>
      </c>
      <c r="E45" s="49" t="s">
        <v>63</v>
      </c>
      <c r="F45" s="47">
        <v>0</v>
      </c>
      <c r="G45" s="47">
        <v>0</v>
      </c>
      <c r="J45" s="41"/>
      <c r="M45" s="41"/>
    </row>
    <row r="46" spans="1:13" s="160" customFormat="1" ht="18.95" customHeight="1" x14ac:dyDescent="0.55000000000000004">
      <c r="A46" s="302">
        <v>6</v>
      </c>
      <c r="B46" s="293" t="s">
        <v>71</v>
      </c>
      <c r="C46" s="158"/>
      <c r="D46" s="53"/>
      <c r="E46" s="53" t="s">
        <v>71</v>
      </c>
      <c r="F46" s="80">
        <v>600</v>
      </c>
      <c r="G46" s="80">
        <v>52</v>
      </c>
      <c r="J46" s="162"/>
      <c r="M46" s="162"/>
    </row>
    <row r="47" spans="1:13" s="160" customFormat="1" ht="18.95" customHeight="1" x14ac:dyDescent="0.55000000000000004">
      <c r="A47" s="302"/>
      <c r="B47" s="294"/>
      <c r="C47" s="158"/>
      <c r="D47" s="53" t="s">
        <v>72</v>
      </c>
      <c r="E47" s="53" t="s">
        <v>71</v>
      </c>
      <c r="F47" s="80">
        <v>0</v>
      </c>
      <c r="G47" s="80" t="s">
        <v>424</v>
      </c>
      <c r="J47" s="162"/>
      <c r="M47" s="162"/>
    </row>
    <row r="48" spans="1:13" s="160" customFormat="1" ht="18.95" customHeight="1" x14ac:dyDescent="0.55000000000000004">
      <c r="A48" s="303"/>
      <c r="B48" s="295"/>
      <c r="C48" s="158"/>
      <c r="D48" s="53" t="s">
        <v>73</v>
      </c>
      <c r="E48" s="53" t="s">
        <v>71</v>
      </c>
      <c r="F48" s="80">
        <v>0</v>
      </c>
      <c r="G48" s="80">
        <v>0</v>
      </c>
      <c r="J48" s="162"/>
      <c r="M48" s="162"/>
    </row>
    <row r="49" spans="1:13" s="72" customFormat="1" ht="18.95" customHeight="1" x14ac:dyDescent="0.55000000000000004">
      <c r="A49" s="298">
        <v>7</v>
      </c>
      <c r="B49" s="290" t="s">
        <v>74</v>
      </c>
      <c r="C49" s="71"/>
      <c r="D49" s="49"/>
      <c r="E49" s="49" t="s">
        <v>74</v>
      </c>
      <c r="F49" s="47">
        <v>650</v>
      </c>
      <c r="G49" s="47">
        <v>85</v>
      </c>
      <c r="J49" s="41"/>
      <c r="M49" s="41"/>
    </row>
    <row r="50" spans="1:13" ht="18.95" customHeight="1" x14ac:dyDescent="0.55000000000000004">
      <c r="A50" s="299"/>
      <c r="B50" s="291"/>
      <c r="C50" s="71"/>
      <c r="D50" s="49" t="s">
        <v>75</v>
      </c>
      <c r="E50" s="49" t="s">
        <v>74</v>
      </c>
      <c r="F50" s="175">
        <v>0</v>
      </c>
      <c r="G50" s="175">
        <v>0</v>
      </c>
      <c r="J50" s="73"/>
      <c r="M50" s="73"/>
    </row>
    <row r="51" spans="1:13" ht="18.95" customHeight="1" x14ac:dyDescent="0.55000000000000004">
      <c r="A51" s="299"/>
      <c r="B51" s="291"/>
      <c r="C51" s="71"/>
      <c r="D51" s="49" t="s">
        <v>76</v>
      </c>
      <c r="E51" s="49" t="s">
        <v>74</v>
      </c>
      <c r="F51" s="175">
        <v>0</v>
      </c>
      <c r="G51" s="175">
        <v>0</v>
      </c>
      <c r="J51" s="73"/>
      <c r="M51" s="73"/>
    </row>
    <row r="52" spans="1:13" ht="18.95" customHeight="1" x14ac:dyDescent="0.55000000000000004">
      <c r="A52" s="299"/>
      <c r="B52" s="291"/>
      <c r="C52" s="71"/>
      <c r="D52" s="49" t="s">
        <v>77</v>
      </c>
      <c r="E52" s="49" t="s">
        <v>74</v>
      </c>
      <c r="F52" s="175">
        <v>0</v>
      </c>
      <c r="G52" s="175">
        <v>0</v>
      </c>
      <c r="J52" s="73"/>
      <c r="M52" s="73"/>
    </row>
    <row r="53" spans="1:13" ht="18.95" customHeight="1" x14ac:dyDescent="0.55000000000000004">
      <c r="A53" s="300"/>
      <c r="B53" s="292"/>
      <c r="C53" s="71"/>
      <c r="D53" s="49" t="s">
        <v>78</v>
      </c>
      <c r="E53" s="49" t="s">
        <v>74</v>
      </c>
      <c r="F53" s="175">
        <v>0</v>
      </c>
      <c r="G53" s="175">
        <v>0</v>
      </c>
      <c r="J53" s="73"/>
      <c r="M53" s="73"/>
    </row>
    <row r="54" spans="1:13" s="160" customFormat="1" ht="18.95" customHeight="1" x14ac:dyDescent="0.55000000000000004">
      <c r="A54" s="301">
        <v>8</v>
      </c>
      <c r="B54" s="293" t="s">
        <v>79</v>
      </c>
      <c r="C54" s="158"/>
      <c r="D54" s="53"/>
      <c r="E54" s="53" t="s">
        <v>80</v>
      </c>
      <c r="F54" s="226">
        <v>0</v>
      </c>
      <c r="G54" s="226">
        <v>0</v>
      </c>
      <c r="J54" s="162"/>
      <c r="M54" s="162"/>
    </row>
    <row r="55" spans="1:13" s="160" customFormat="1" ht="18.95" customHeight="1" x14ac:dyDescent="0.55000000000000004">
      <c r="A55" s="302"/>
      <c r="B55" s="294"/>
      <c r="C55" s="158"/>
      <c r="D55" s="53" t="s">
        <v>81</v>
      </c>
      <c r="E55" s="53" t="s">
        <v>80</v>
      </c>
      <c r="F55" s="226">
        <v>0</v>
      </c>
      <c r="G55" s="226">
        <v>0</v>
      </c>
      <c r="J55" s="162"/>
      <c r="M55" s="162"/>
    </row>
    <row r="56" spans="1:13" s="160" customFormat="1" ht="18.95" customHeight="1" x14ac:dyDescent="0.55000000000000004">
      <c r="A56" s="303"/>
      <c r="B56" s="295"/>
      <c r="C56" s="158"/>
      <c r="D56" s="53" t="s">
        <v>44</v>
      </c>
      <c r="E56" s="53" t="s">
        <v>80</v>
      </c>
      <c r="F56" s="226">
        <v>0</v>
      </c>
      <c r="G56" s="226">
        <v>0</v>
      </c>
      <c r="J56" s="162"/>
      <c r="M56" s="162"/>
    </row>
    <row r="57" spans="1:13" ht="18.95" customHeight="1" x14ac:dyDescent="0.55000000000000004">
      <c r="A57" s="78"/>
      <c r="B57" s="287" t="s">
        <v>82</v>
      </c>
      <c r="C57" s="288"/>
      <c r="D57" s="288"/>
      <c r="E57" s="289"/>
      <c r="F57" s="181">
        <f>SUM(F5:F44,F45:F56)</f>
        <v>2445</v>
      </c>
      <c r="G57" s="79">
        <f>SUM(G5:G44,G45:G56)</f>
        <v>329</v>
      </c>
      <c r="J57" s="73"/>
      <c r="M57" s="73"/>
    </row>
    <row r="58" spans="1:13" ht="18.95" customHeight="1" x14ac:dyDescent="0.55000000000000004">
      <c r="A58" s="44" t="s">
        <v>83</v>
      </c>
      <c r="B58" s="46" t="s">
        <v>84</v>
      </c>
      <c r="C58" s="71"/>
      <c r="D58" s="71"/>
      <c r="E58" s="46" t="s">
        <v>85</v>
      </c>
      <c r="F58" s="175">
        <v>0</v>
      </c>
      <c r="G58" s="175">
        <v>0</v>
      </c>
      <c r="H58" s="52"/>
      <c r="J58" s="73"/>
      <c r="M58" s="73"/>
    </row>
    <row r="59" spans="1:13" ht="18.95" customHeight="1" x14ac:dyDescent="0.55000000000000004">
      <c r="A59" s="46"/>
      <c r="B59" s="46"/>
      <c r="C59" s="71"/>
      <c r="D59" s="71"/>
      <c r="E59" s="46" t="s">
        <v>86</v>
      </c>
      <c r="F59" s="47">
        <v>105</v>
      </c>
      <c r="G59" s="47">
        <v>17</v>
      </c>
      <c r="H59" s="52"/>
      <c r="J59" s="73"/>
      <c r="M59" s="73"/>
    </row>
    <row r="60" spans="1:13" ht="18.95" customHeight="1" x14ac:dyDescent="0.55000000000000004">
      <c r="A60" s="46"/>
      <c r="B60" s="46"/>
      <c r="C60" s="71"/>
      <c r="D60" s="71"/>
      <c r="E60" s="46" t="s">
        <v>87</v>
      </c>
      <c r="F60" s="47">
        <v>0</v>
      </c>
      <c r="G60" s="47">
        <v>0</v>
      </c>
      <c r="H60" s="52"/>
      <c r="J60" s="73"/>
      <c r="M60" s="73"/>
    </row>
    <row r="61" spans="1:13" ht="18.95" customHeight="1" x14ac:dyDescent="0.55000000000000004">
      <c r="A61" s="78"/>
      <c r="B61" s="287" t="s">
        <v>88</v>
      </c>
      <c r="C61" s="288"/>
      <c r="D61" s="288"/>
      <c r="E61" s="289"/>
      <c r="F61" s="181">
        <f>SUM(F58:F60)</f>
        <v>105</v>
      </c>
      <c r="G61" s="79">
        <f>SUM(G58:G60)</f>
        <v>17</v>
      </c>
      <c r="J61" s="73"/>
      <c r="M61" s="73"/>
    </row>
    <row r="62" spans="1:13" ht="18.95" customHeight="1" x14ac:dyDescent="0.55000000000000004">
      <c r="A62" s="44" t="s">
        <v>89</v>
      </c>
      <c r="B62" s="46" t="s">
        <v>90</v>
      </c>
      <c r="C62" s="71"/>
      <c r="D62" s="46"/>
      <c r="E62" s="46" t="s">
        <v>18</v>
      </c>
      <c r="F62" s="139">
        <v>0</v>
      </c>
      <c r="G62" s="139">
        <v>0</v>
      </c>
      <c r="J62" s="73"/>
      <c r="M62" s="73"/>
    </row>
    <row r="63" spans="1:13" ht="18.95" customHeight="1" x14ac:dyDescent="0.55000000000000004">
      <c r="A63" s="46"/>
      <c r="B63" s="46"/>
      <c r="C63" s="71"/>
      <c r="D63" s="46"/>
      <c r="E63" s="46" t="s">
        <v>91</v>
      </c>
      <c r="F63" s="139">
        <v>0</v>
      </c>
      <c r="G63" s="139">
        <v>0</v>
      </c>
      <c r="J63" s="73"/>
      <c r="M63" s="73"/>
    </row>
    <row r="64" spans="1:13" ht="18.95" customHeight="1" x14ac:dyDescent="0.55000000000000004">
      <c r="A64" s="46"/>
      <c r="B64" s="46"/>
      <c r="C64" s="71"/>
      <c r="D64" s="46"/>
      <c r="E64" s="46" t="s">
        <v>92</v>
      </c>
      <c r="F64" s="47">
        <v>0</v>
      </c>
      <c r="G64" s="47">
        <v>0</v>
      </c>
      <c r="J64" s="73"/>
      <c r="M64" s="73"/>
    </row>
    <row r="65" spans="1:13" ht="18.95" customHeight="1" x14ac:dyDescent="0.55000000000000004">
      <c r="A65" s="46"/>
      <c r="B65" s="46"/>
      <c r="C65" s="71"/>
      <c r="D65" s="46"/>
      <c r="E65" s="46" t="s">
        <v>93</v>
      </c>
      <c r="F65" s="139">
        <v>0</v>
      </c>
      <c r="G65" s="139">
        <v>0</v>
      </c>
      <c r="J65" s="73"/>
      <c r="M65" s="73"/>
    </row>
    <row r="66" spans="1:13" ht="18.95" customHeight="1" x14ac:dyDescent="0.55000000000000004">
      <c r="A66" s="46"/>
      <c r="B66" s="46"/>
      <c r="C66" s="71"/>
      <c r="D66" s="46"/>
      <c r="E66" s="46" t="s">
        <v>94</v>
      </c>
      <c r="F66" s="47">
        <v>0</v>
      </c>
      <c r="G66" s="47">
        <v>0</v>
      </c>
      <c r="J66" s="73"/>
      <c r="M66" s="73"/>
    </row>
    <row r="67" spans="1:13" ht="18.95" customHeight="1" x14ac:dyDescent="0.55000000000000004">
      <c r="A67" s="46"/>
      <c r="B67" s="46"/>
      <c r="C67" s="71"/>
      <c r="D67" s="46"/>
      <c r="E67" s="46" t="s">
        <v>95</v>
      </c>
      <c r="F67" s="139">
        <v>0</v>
      </c>
      <c r="G67" s="139">
        <v>0</v>
      </c>
      <c r="J67" s="73"/>
      <c r="M67" s="73"/>
    </row>
    <row r="68" spans="1:13" ht="18.95" customHeight="1" x14ac:dyDescent="0.55000000000000004">
      <c r="A68" s="46"/>
      <c r="B68" s="46"/>
      <c r="C68" s="71"/>
      <c r="D68" s="46"/>
      <c r="E68" s="46" t="s">
        <v>96</v>
      </c>
      <c r="F68" s="139">
        <v>0</v>
      </c>
      <c r="G68" s="139">
        <v>0</v>
      </c>
      <c r="J68" s="73"/>
      <c r="M68" s="73"/>
    </row>
    <row r="69" spans="1:13" ht="18.95" customHeight="1" x14ac:dyDescent="0.55000000000000004">
      <c r="A69" s="78"/>
      <c r="B69" s="287" t="s">
        <v>97</v>
      </c>
      <c r="C69" s="288"/>
      <c r="D69" s="288"/>
      <c r="E69" s="289"/>
      <c r="F69" s="181">
        <f>SUM(F62:F68)</f>
        <v>0</v>
      </c>
      <c r="G69" s="81">
        <f>SUM(G62:G68)</f>
        <v>0</v>
      </c>
      <c r="J69" s="73"/>
      <c r="M69" s="73"/>
    </row>
    <row r="70" spans="1:13" ht="18.95" customHeight="1" x14ac:dyDescent="0.55000000000000004">
      <c r="A70" s="44" t="s">
        <v>98</v>
      </c>
      <c r="B70" s="46" t="s">
        <v>99</v>
      </c>
      <c r="C70" s="71"/>
      <c r="D70" s="71"/>
      <c r="E70" s="46" t="s">
        <v>18</v>
      </c>
      <c r="F70" s="175">
        <v>0</v>
      </c>
      <c r="G70" s="175">
        <v>0</v>
      </c>
      <c r="J70" s="73"/>
      <c r="M70" s="73"/>
    </row>
    <row r="71" spans="1:13" ht="18.95" customHeight="1" x14ac:dyDescent="0.55000000000000004">
      <c r="A71" s="46"/>
      <c r="B71" s="46"/>
      <c r="C71" s="71"/>
      <c r="D71" s="71"/>
      <c r="E71" s="46" t="s">
        <v>100</v>
      </c>
      <c r="F71" s="175">
        <v>0</v>
      </c>
      <c r="G71" s="175">
        <v>0</v>
      </c>
      <c r="J71" s="73"/>
      <c r="M71" s="73"/>
    </row>
    <row r="72" spans="1:13" ht="18.95" customHeight="1" x14ac:dyDescent="0.55000000000000004">
      <c r="A72" s="46"/>
      <c r="B72" s="46"/>
      <c r="C72" s="71"/>
      <c r="D72" s="71"/>
      <c r="E72" s="46" t="s">
        <v>101</v>
      </c>
      <c r="F72" s="47">
        <v>0</v>
      </c>
      <c r="G72" s="47">
        <v>0</v>
      </c>
      <c r="J72" s="73"/>
      <c r="M72" s="73"/>
    </row>
    <row r="73" spans="1:13" ht="18.95" customHeight="1" x14ac:dyDescent="0.55000000000000004">
      <c r="A73" s="78"/>
      <c r="B73" s="287" t="s">
        <v>102</v>
      </c>
      <c r="C73" s="288"/>
      <c r="D73" s="288"/>
      <c r="E73" s="289"/>
      <c r="F73" s="181">
        <f>SUM(F70:F72)</f>
        <v>0</v>
      </c>
      <c r="G73" s="81">
        <f>SUM(G70:G72)</f>
        <v>0</v>
      </c>
      <c r="J73" s="73"/>
      <c r="M73" s="73"/>
    </row>
    <row r="74" spans="1:13" ht="33.75" customHeight="1" x14ac:dyDescent="0.55000000000000004">
      <c r="A74" s="82"/>
      <c r="B74" s="82"/>
      <c r="C74" s="74"/>
      <c r="D74" s="75"/>
      <c r="E74" s="75"/>
      <c r="F74" s="76"/>
      <c r="G74" s="77" t="s">
        <v>103</v>
      </c>
      <c r="J74" s="73"/>
      <c r="M74" s="73"/>
    </row>
    <row r="75" spans="1:13" s="43" customFormat="1" ht="22.5" customHeight="1" x14ac:dyDescent="0.2">
      <c r="A75" s="42" t="s">
        <v>0</v>
      </c>
      <c r="B75" s="42" t="s">
        <v>1</v>
      </c>
      <c r="C75" s="42" t="s">
        <v>2</v>
      </c>
      <c r="D75" s="42" t="s">
        <v>3</v>
      </c>
      <c r="E75" s="42" t="s">
        <v>4</v>
      </c>
      <c r="F75" s="42" t="s">
        <v>5</v>
      </c>
      <c r="G75" s="42" t="s">
        <v>6</v>
      </c>
    </row>
    <row r="76" spans="1:13" ht="18" customHeight="1" x14ac:dyDescent="0.55000000000000004">
      <c r="A76" s="44" t="s">
        <v>104</v>
      </c>
      <c r="B76" s="46" t="s">
        <v>105</v>
      </c>
      <c r="C76" s="71"/>
      <c r="D76" s="46"/>
      <c r="E76" s="46" t="s">
        <v>18</v>
      </c>
      <c r="F76" s="47">
        <v>0</v>
      </c>
      <c r="G76" s="47">
        <v>0</v>
      </c>
      <c r="J76" s="73"/>
      <c r="M76" s="73"/>
    </row>
    <row r="77" spans="1:13" ht="18" customHeight="1" x14ac:dyDescent="0.55000000000000004">
      <c r="A77" s="46"/>
      <c r="B77" s="46"/>
      <c r="C77" s="71"/>
      <c r="D77" s="46"/>
      <c r="E77" s="46" t="s">
        <v>106</v>
      </c>
      <c r="F77" s="47">
        <v>0</v>
      </c>
      <c r="G77" s="47">
        <v>0</v>
      </c>
      <c r="J77" s="73"/>
      <c r="M77" s="73"/>
    </row>
    <row r="78" spans="1:13" ht="18" customHeight="1" x14ac:dyDescent="0.55000000000000004">
      <c r="A78" s="46"/>
      <c r="B78" s="46"/>
      <c r="C78" s="71"/>
      <c r="D78" s="46"/>
      <c r="E78" s="46" t="s">
        <v>107</v>
      </c>
      <c r="F78" s="47">
        <v>0</v>
      </c>
      <c r="G78" s="47">
        <v>0</v>
      </c>
      <c r="J78" s="73"/>
      <c r="M78" s="73"/>
    </row>
    <row r="79" spans="1:13" ht="18" customHeight="1" x14ac:dyDescent="0.55000000000000004">
      <c r="A79" s="46"/>
      <c r="B79" s="46"/>
      <c r="C79" s="71"/>
      <c r="D79" s="46"/>
      <c r="E79" s="46" t="s">
        <v>108</v>
      </c>
      <c r="F79" s="47">
        <v>0</v>
      </c>
      <c r="G79" s="47">
        <v>0</v>
      </c>
      <c r="J79" s="73"/>
      <c r="M79" s="73"/>
    </row>
    <row r="80" spans="1:13" ht="18" customHeight="1" x14ac:dyDescent="0.55000000000000004">
      <c r="A80" s="46"/>
      <c r="B80" s="46"/>
      <c r="C80" s="71"/>
      <c r="D80" s="46"/>
      <c r="E80" s="46" t="s">
        <v>109</v>
      </c>
      <c r="F80" s="47">
        <v>0</v>
      </c>
      <c r="G80" s="47">
        <v>0</v>
      </c>
      <c r="J80" s="73"/>
      <c r="M80" s="73"/>
    </row>
    <row r="81" spans="1:13" ht="18" customHeight="1" x14ac:dyDescent="0.55000000000000004">
      <c r="A81" s="46"/>
      <c r="B81" s="46"/>
      <c r="C81" s="71"/>
      <c r="D81" s="46"/>
      <c r="E81" s="46" t="s">
        <v>110</v>
      </c>
      <c r="F81" s="47">
        <v>0</v>
      </c>
      <c r="G81" s="47">
        <v>0</v>
      </c>
      <c r="J81" s="73"/>
      <c r="M81" s="73"/>
    </row>
    <row r="82" spans="1:13" ht="18" customHeight="1" x14ac:dyDescent="0.55000000000000004">
      <c r="A82" s="46"/>
      <c r="B82" s="46"/>
      <c r="C82" s="71"/>
      <c r="D82" s="46"/>
      <c r="E82" s="46" t="s">
        <v>353</v>
      </c>
      <c r="F82" s="47">
        <v>0</v>
      </c>
      <c r="G82" s="47">
        <v>0</v>
      </c>
      <c r="J82" s="73"/>
      <c r="M82" s="73"/>
    </row>
    <row r="83" spans="1:13" ht="18" customHeight="1" x14ac:dyDescent="0.55000000000000004">
      <c r="A83" s="46"/>
      <c r="B83" s="46"/>
      <c r="C83" s="71"/>
      <c r="D83" s="46"/>
      <c r="E83" s="46" t="s">
        <v>354</v>
      </c>
      <c r="F83" s="47">
        <v>0</v>
      </c>
      <c r="G83" s="47">
        <v>0</v>
      </c>
      <c r="J83" s="73"/>
      <c r="M83" s="73"/>
    </row>
    <row r="84" spans="1:13" ht="18" customHeight="1" x14ac:dyDescent="0.55000000000000004">
      <c r="A84" s="46"/>
      <c r="B84" s="46"/>
      <c r="C84" s="71"/>
      <c r="D84" s="46"/>
      <c r="E84" s="46" t="s">
        <v>355</v>
      </c>
      <c r="F84" s="47">
        <v>0</v>
      </c>
      <c r="G84" s="47">
        <v>0</v>
      </c>
      <c r="J84" s="73"/>
      <c r="M84" s="73"/>
    </row>
    <row r="85" spans="1:13" ht="18" customHeight="1" x14ac:dyDescent="0.55000000000000004">
      <c r="A85" s="46"/>
      <c r="B85" s="46"/>
      <c r="C85" s="71"/>
      <c r="D85" s="46"/>
      <c r="E85" s="46" t="s">
        <v>356</v>
      </c>
      <c r="F85" s="47">
        <v>0</v>
      </c>
      <c r="G85" s="47">
        <v>0</v>
      </c>
      <c r="J85" s="73"/>
      <c r="M85" s="73"/>
    </row>
    <row r="86" spans="1:13" ht="18" customHeight="1" x14ac:dyDescent="0.55000000000000004">
      <c r="A86" s="78"/>
      <c r="B86" s="287" t="s">
        <v>111</v>
      </c>
      <c r="C86" s="288"/>
      <c r="D86" s="288"/>
      <c r="E86" s="289"/>
      <c r="F86" s="181">
        <f>SUM(F76:F85)</f>
        <v>0</v>
      </c>
      <c r="G86" s="81">
        <f>SUM(G76:G85)</f>
        <v>0</v>
      </c>
      <c r="J86" s="73"/>
      <c r="M86" s="73"/>
    </row>
    <row r="87" spans="1:13" ht="21.95" customHeight="1" x14ac:dyDescent="0.55000000000000004">
      <c r="A87" s="44" t="s">
        <v>112</v>
      </c>
      <c r="B87" s="46" t="s">
        <v>113</v>
      </c>
      <c r="C87" s="71"/>
      <c r="D87" s="46" t="s">
        <v>403</v>
      </c>
      <c r="E87" s="46" t="s">
        <v>18</v>
      </c>
      <c r="F87" s="47">
        <v>0</v>
      </c>
      <c r="G87" s="47">
        <v>0</v>
      </c>
      <c r="J87" s="73"/>
      <c r="M87" s="73"/>
    </row>
    <row r="88" spans="1:13" ht="21.95" customHeight="1" x14ac:dyDescent="0.55000000000000004">
      <c r="A88" s="44"/>
      <c r="B88" s="46"/>
      <c r="C88" s="71"/>
      <c r="D88" s="46" t="s">
        <v>351</v>
      </c>
      <c r="E88" s="46" t="s">
        <v>18</v>
      </c>
      <c r="F88" s="47">
        <v>0</v>
      </c>
      <c r="G88" s="47">
        <v>0</v>
      </c>
      <c r="J88" s="73"/>
      <c r="M88" s="73"/>
    </row>
    <row r="89" spans="1:13" ht="21.95" customHeight="1" x14ac:dyDescent="0.55000000000000004">
      <c r="A89" s="44"/>
      <c r="B89" s="46"/>
      <c r="C89" s="71"/>
      <c r="D89" s="46" t="s">
        <v>390</v>
      </c>
      <c r="E89" s="46" t="s">
        <v>18</v>
      </c>
      <c r="F89" s="47">
        <v>0</v>
      </c>
      <c r="G89" s="47">
        <v>0</v>
      </c>
      <c r="J89" s="73"/>
      <c r="M89" s="73"/>
    </row>
    <row r="90" spans="1:13" ht="21.95" customHeight="1" x14ac:dyDescent="0.55000000000000004">
      <c r="A90" s="46"/>
      <c r="B90" s="46"/>
      <c r="C90" s="71"/>
      <c r="D90" s="46" t="s">
        <v>404</v>
      </c>
      <c r="E90" s="46" t="s">
        <v>114</v>
      </c>
      <c r="F90" s="225">
        <v>0</v>
      </c>
      <c r="G90" s="47">
        <v>0</v>
      </c>
      <c r="J90" s="73"/>
      <c r="M90" s="73"/>
    </row>
    <row r="91" spans="1:13" ht="21.95" customHeight="1" x14ac:dyDescent="0.55000000000000004">
      <c r="A91" s="46"/>
      <c r="B91" s="46"/>
      <c r="C91" s="71"/>
      <c r="D91" s="46" t="s">
        <v>114</v>
      </c>
      <c r="E91" s="46" t="s">
        <v>114</v>
      </c>
      <c r="F91" s="47">
        <v>0</v>
      </c>
      <c r="G91" s="47">
        <v>0</v>
      </c>
      <c r="J91" s="73"/>
      <c r="M91" s="73"/>
    </row>
    <row r="92" spans="1:13" ht="21.95" customHeight="1" x14ac:dyDescent="0.55000000000000004">
      <c r="A92" s="46"/>
      <c r="B92" s="46"/>
      <c r="C92" s="71"/>
      <c r="D92" s="46" t="s">
        <v>340</v>
      </c>
      <c r="E92" s="46" t="s">
        <v>114</v>
      </c>
      <c r="F92" s="225">
        <v>0</v>
      </c>
      <c r="G92" s="47">
        <v>0</v>
      </c>
      <c r="J92" s="73"/>
      <c r="M92" s="73"/>
    </row>
    <row r="93" spans="1:13" ht="21.95" customHeight="1" x14ac:dyDescent="0.55000000000000004">
      <c r="A93" s="46"/>
      <c r="B93" s="46"/>
      <c r="C93" s="71"/>
      <c r="D93" s="46"/>
      <c r="E93" s="46" t="s">
        <v>114</v>
      </c>
      <c r="F93" s="47">
        <v>0</v>
      </c>
      <c r="G93" s="47">
        <v>0</v>
      </c>
      <c r="J93" s="73"/>
      <c r="M93" s="73"/>
    </row>
    <row r="94" spans="1:13" ht="21.95" customHeight="1" x14ac:dyDescent="0.55000000000000004">
      <c r="A94" s="46"/>
      <c r="B94" s="46"/>
      <c r="C94" s="71"/>
      <c r="D94" s="46" t="s">
        <v>405</v>
      </c>
      <c r="E94" s="46" t="s">
        <v>115</v>
      </c>
      <c r="F94" s="47">
        <v>0</v>
      </c>
      <c r="G94" s="47">
        <v>0</v>
      </c>
      <c r="J94" s="73"/>
      <c r="M94" s="73"/>
    </row>
    <row r="95" spans="1:13" ht="21.95" customHeight="1" x14ac:dyDescent="0.55000000000000004">
      <c r="A95" s="46"/>
      <c r="B95" s="46"/>
      <c r="C95" s="71"/>
      <c r="D95" s="46" t="s">
        <v>310</v>
      </c>
      <c r="E95" s="46" t="s">
        <v>115</v>
      </c>
      <c r="F95" s="47">
        <v>0</v>
      </c>
      <c r="G95" s="47">
        <v>0</v>
      </c>
      <c r="J95" s="73"/>
      <c r="M95" s="73"/>
    </row>
    <row r="96" spans="1:13" ht="21.95" customHeight="1" x14ac:dyDescent="0.55000000000000004">
      <c r="A96" s="46"/>
      <c r="B96" s="46"/>
      <c r="C96" s="71"/>
      <c r="D96" s="46" t="s">
        <v>346</v>
      </c>
      <c r="E96" s="46" t="s">
        <v>115</v>
      </c>
      <c r="F96" s="47">
        <v>0</v>
      </c>
      <c r="G96" s="47">
        <v>0</v>
      </c>
      <c r="J96" s="73"/>
      <c r="M96" s="73"/>
    </row>
    <row r="97" spans="1:13" ht="21.95" customHeight="1" x14ac:dyDescent="0.55000000000000004">
      <c r="A97" s="46"/>
      <c r="B97" s="46"/>
      <c r="C97" s="71"/>
      <c r="D97" s="46" t="s">
        <v>376</v>
      </c>
      <c r="E97" s="46" t="s">
        <v>115</v>
      </c>
      <c r="F97" s="47">
        <v>0</v>
      </c>
      <c r="G97" s="47">
        <v>0</v>
      </c>
      <c r="J97" s="73"/>
      <c r="M97" s="73"/>
    </row>
    <row r="98" spans="1:13" ht="21.95" customHeight="1" x14ac:dyDescent="0.55000000000000004">
      <c r="A98" s="46"/>
      <c r="B98" s="46"/>
      <c r="C98" s="71"/>
      <c r="D98" s="46" t="s">
        <v>116</v>
      </c>
      <c r="E98" s="46" t="s">
        <v>116</v>
      </c>
      <c r="F98" s="47">
        <v>0</v>
      </c>
      <c r="G98" s="47">
        <v>0</v>
      </c>
      <c r="J98" s="73"/>
      <c r="M98" s="73"/>
    </row>
    <row r="99" spans="1:13" ht="21.95" customHeight="1" x14ac:dyDescent="0.55000000000000004">
      <c r="A99" s="46"/>
      <c r="B99" s="46"/>
      <c r="C99" s="71"/>
      <c r="D99" s="46" t="s">
        <v>119</v>
      </c>
      <c r="E99" s="46" t="s">
        <v>116</v>
      </c>
      <c r="F99" s="47">
        <v>0</v>
      </c>
      <c r="G99" s="47">
        <v>0</v>
      </c>
      <c r="J99" s="73"/>
      <c r="M99" s="73"/>
    </row>
    <row r="100" spans="1:13" ht="21.95" customHeight="1" x14ac:dyDescent="0.55000000000000004">
      <c r="A100" s="46"/>
      <c r="B100" s="46"/>
      <c r="C100" s="71"/>
      <c r="D100" s="46" t="s">
        <v>315</v>
      </c>
      <c r="E100" s="46" t="s">
        <v>116</v>
      </c>
      <c r="F100" s="47">
        <v>0</v>
      </c>
      <c r="G100" s="47">
        <v>0</v>
      </c>
      <c r="J100" s="73"/>
      <c r="M100" s="73"/>
    </row>
    <row r="101" spans="1:13" ht="21.95" customHeight="1" x14ac:dyDescent="0.55000000000000004">
      <c r="A101" s="46"/>
      <c r="B101" s="46"/>
      <c r="C101" s="71"/>
      <c r="D101" s="46" t="s">
        <v>406</v>
      </c>
      <c r="E101" s="46" t="s">
        <v>118</v>
      </c>
      <c r="F101" s="47">
        <v>0</v>
      </c>
      <c r="G101" s="47">
        <v>0</v>
      </c>
      <c r="J101" s="73"/>
      <c r="M101" s="73"/>
    </row>
    <row r="102" spans="1:13" ht="21.95" customHeight="1" x14ac:dyDescent="0.55000000000000004">
      <c r="A102" s="46"/>
      <c r="B102" s="46"/>
      <c r="C102" s="71"/>
      <c r="D102" s="46" t="s">
        <v>407</v>
      </c>
      <c r="E102" s="46" t="s">
        <v>118</v>
      </c>
      <c r="F102" s="47">
        <v>0</v>
      </c>
      <c r="G102" s="47">
        <v>0</v>
      </c>
      <c r="J102" s="73"/>
      <c r="M102" s="73"/>
    </row>
    <row r="103" spans="1:13" ht="21.95" customHeight="1" x14ac:dyDescent="0.55000000000000004">
      <c r="A103" s="46"/>
      <c r="B103" s="46"/>
      <c r="C103" s="71"/>
      <c r="D103" s="46" t="s">
        <v>352</v>
      </c>
      <c r="E103" s="46" t="s">
        <v>117</v>
      </c>
      <c r="F103" s="47">
        <v>0</v>
      </c>
      <c r="G103" s="47">
        <v>0</v>
      </c>
      <c r="J103" s="73"/>
      <c r="M103" s="73"/>
    </row>
    <row r="104" spans="1:13" ht="21.95" customHeight="1" x14ac:dyDescent="0.55000000000000004">
      <c r="A104" s="46"/>
      <c r="B104" s="46"/>
      <c r="C104" s="71"/>
      <c r="D104" s="46" t="s">
        <v>117</v>
      </c>
      <c r="E104" s="46" t="s">
        <v>117</v>
      </c>
      <c r="F104" s="47">
        <v>0</v>
      </c>
      <c r="G104" s="47">
        <v>0</v>
      </c>
      <c r="J104" s="73"/>
      <c r="M104" s="73"/>
    </row>
    <row r="105" spans="1:13" ht="21.95" customHeight="1" x14ac:dyDescent="0.55000000000000004">
      <c r="A105" s="46"/>
      <c r="B105" s="46"/>
      <c r="C105" s="71"/>
      <c r="D105" s="46" t="s">
        <v>341</v>
      </c>
      <c r="E105" s="46" t="s">
        <v>119</v>
      </c>
      <c r="F105" s="47">
        <v>0</v>
      </c>
      <c r="G105" s="47">
        <v>0</v>
      </c>
      <c r="J105" s="73"/>
      <c r="M105" s="73"/>
    </row>
    <row r="106" spans="1:13" ht="21.95" customHeight="1" x14ac:dyDescent="0.55000000000000004">
      <c r="A106" s="46"/>
      <c r="B106" s="46"/>
      <c r="C106" s="71"/>
      <c r="D106" s="46"/>
      <c r="E106" s="46" t="s">
        <v>120</v>
      </c>
      <c r="F106" s="47">
        <v>0</v>
      </c>
      <c r="G106" s="47">
        <v>0</v>
      </c>
      <c r="J106" s="73"/>
      <c r="M106" s="73"/>
    </row>
    <row r="107" spans="1:13" ht="21.95" customHeight="1" x14ac:dyDescent="0.55000000000000004">
      <c r="A107" s="46"/>
      <c r="B107" s="46"/>
      <c r="C107" s="71"/>
      <c r="D107" s="46" t="s">
        <v>391</v>
      </c>
      <c r="E107" s="46" t="s">
        <v>120</v>
      </c>
      <c r="F107" s="47">
        <v>0</v>
      </c>
      <c r="G107" s="47">
        <v>0</v>
      </c>
      <c r="J107" s="73"/>
      <c r="M107" s="73"/>
    </row>
    <row r="108" spans="1:13" ht="21.95" customHeight="1" x14ac:dyDescent="0.55000000000000004">
      <c r="A108" s="46"/>
      <c r="B108" s="46"/>
      <c r="C108" s="71"/>
      <c r="D108" s="46" t="s">
        <v>408</v>
      </c>
      <c r="E108" s="46" t="s">
        <v>121</v>
      </c>
      <c r="F108" s="47">
        <v>0</v>
      </c>
      <c r="G108" s="47">
        <v>0</v>
      </c>
      <c r="J108" s="73"/>
      <c r="M108" s="73"/>
    </row>
    <row r="109" spans="1:13" ht="21.95" customHeight="1" x14ac:dyDescent="0.55000000000000004">
      <c r="A109" s="46"/>
      <c r="B109" s="46"/>
      <c r="C109" s="71"/>
      <c r="D109" s="46" t="s">
        <v>342</v>
      </c>
      <c r="E109" s="46" t="s">
        <v>121</v>
      </c>
      <c r="F109" s="47">
        <v>0</v>
      </c>
      <c r="G109" s="47">
        <v>0</v>
      </c>
      <c r="J109" s="73"/>
      <c r="M109" s="73"/>
    </row>
    <row r="110" spans="1:13" ht="21.95" customHeight="1" x14ac:dyDescent="0.55000000000000004">
      <c r="A110" s="46"/>
      <c r="B110" s="46"/>
      <c r="C110" s="71"/>
      <c r="D110" s="46"/>
      <c r="E110" s="46" t="s">
        <v>121</v>
      </c>
      <c r="F110" s="47">
        <v>0</v>
      </c>
      <c r="G110" s="47">
        <v>0</v>
      </c>
      <c r="J110" s="73"/>
      <c r="M110" s="73"/>
    </row>
    <row r="111" spans="1:13" ht="21.95" customHeight="1" x14ac:dyDescent="0.55000000000000004">
      <c r="A111" s="46"/>
      <c r="B111" s="46"/>
      <c r="C111" s="71"/>
      <c r="D111" s="46" t="s">
        <v>421</v>
      </c>
      <c r="E111" s="46" t="s">
        <v>254</v>
      </c>
      <c r="F111" s="47">
        <v>0</v>
      </c>
      <c r="G111" s="47">
        <v>0</v>
      </c>
      <c r="J111" s="73"/>
      <c r="M111" s="73"/>
    </row>
    <row r="112" spans="1:13" ht="21.95" customHeight="1" x14ac:dyDescent="0.55000000000000004">
      <c r="A112" s="46"/>
      <c r="B112" s="46"/>
      <c r="C112" s="71"/>
      <c r="D112" s="46" t="s">
        <v>420</v>
      </c>
      <c r="E112" s="46" t="s">
        <v>254</v>
      </c>
      <c r="F112" s="47">
        <v>0</v>
      </c>
      <c r="G112" s="47">
        <v>0</v>
      </c>
      <c r="J112" s="73"/>
      <c r="M112" s="73"/>
    </row>
    <row r="113" spans="1:13" ht="21.95" customHeight="1" x14ac:dyDescent="0.55000000000000004">
      <c r="A113" s="46"/>
      <c r="B113" s="46"/>
      <c r="C113" s="71"/>
      <c r="D113" s="46" t="s">
        <v>254</v>
      </c>
      <c r="E113" s="46" t="s">
        <v>254</v>
      </c>
      <c r="F113" s="47">
        <v>0</v>
      </c>
      <c r="G113" s="47">
        <v>0</v>
      </c>
      <c r="H113" s="56">
        <f>SUM(F111:F113)</f>
        <v>0</v>
      </c>
      <c r="J113" s="73"/>
      <c r="M113" s="73"/>
    </row>
    <row r="114" spans="1:13" ht="21.95" customHeight="1" x14ac:dyDescent="0.55000000000000004">
      <c r="A114" s="46"/>
      <c r="B114" s="46"/>
      <c r="C114" s="71"/>
      <c r="D114" s="46" t="s">
        <v>422</v>
      </c>
      <c r="E114" s="46" t="s">
        <v>254</v>
      </c>
      <c r="F114" s="47">
        <v>0</v>
      </c>
      <c r="G114" s="47">
        <v>0</v>
      </c>
      <c r="H114" s="56"/>
      <c r="J114" s="73"/>
      <c r="M114" s="73"/>
    </row>
    <row r="115" spans="1:13" ht="21.95" customHeight="1" x14ac:dyDescent="0.55000000000000004">
      <c r="A115" s="46"/>
      <c r="B115" s="46"/>
      <c r="C115" s="71"/>
      <c r="D115" s="46" t="s">
        <v>409</v>
      </c>
      <c r="E115" s="46" t="s">
        <v>122</v>
      </c>
      <c r="F115" s="47">
        <v>0</v>
      </c>
      <c r="G115" s="47">
        <v>0</v>
      </c>
      <c r="J115" s="73"/>
      <c r="M115" s="73"/>
    </row>
    <row r="116" spans="1:13" ht="21.95" customHeight="1" x14ac:dyDescent="0.55000000000000004">
      <c r="A116" s="46"/>
      <c r="B116" s="46"/>
      <c r="C116" s="71"/>
      <c r="D116" s="46" t="s">
        <v>410</v>
      </c>
      <c r="E116" s="46" t="s">
        <v>122</v>
      </c>
      <c r="F116" s="47">
        <v>0</v>
      </c>
      <c r="G116" s="47">
        <v>0</v>
      </c>
      <c r="J116" s="73"/>
      <c r="M116" s="73"/>
    </row>
    <row r="117" spans="1:13" ht="21.95" customHeight="1" x14ac:dyDescent="0.55000000000000004">
      <c r="A117" s="46"/>
      <c r="B117" s="46"/>
      <c r="C117" s="71"/>
      <c r="D117" s="46" t="s">
        <v>411</v>
      </c>
      <c r="E117" s="46" t="s">
        <v>122</v>
      </c>
      <c r="F117" s="47">
        <v>0</v>
      </c>
      <c r="G117" s="47">
        <v>0</v>
      </c>
      <c r="J117" s="73"/>
      <c r="M117" s="73"/>
    </row>
    <row r="118" spans="1:13" ht="21.95" customHeight="1" x14ac:dyDescent="0.55000000000000004">
      <c r="A118" s="46"/>
      <c r="B118" s="46"/>
      <c r="C118" s="71"/>
      <c r="D118" s="46" t="s">
        <v>122</v>
      </c>
      <c r="E118" s="46" t="s">
        <v>122</v>
      </c>
      <c r="F118" s="47">
        <v>0</v>
      </c>
      <c r="G118" s="47">
        <v>0</v>
      </c>
      <c r="H118" s="56">
        <f>SUM(F115:F118)</f>
        <v>0</v>
      </c>
      <c r="J118" s="73"/>
      <c r="M118" s="73"/>
    </row>
    <row r="119" spans="1:13" ht="22.5" customHeight="1" x14ac:dyDescent="0.55000000000000004">
      <c r="A119" s="78"/>
      <c r="B119" s="287" t="s">
        <v>123</v>
      </c>
      <c r="C119" s="288"/>
      <c r="D119" s="288"/>
      <c r="E119" s="289"/>
      <c r="F119" s="181">
        <f>SUM(F87:F118)</f>
        <v>0</v>
      </c>
      <c r="G119" s="79">
        <f>SUM(G87:G118)</f>
        <v>0</v>
      </c>
      <c r="J119" s="73"/>
      <c r="M119" s="73"/>
    </row>
    <row r="120" spans="1:13" ht="21.75" customHeight="1" x14ac:dyDescent="0.55000000000000004">
      <c r="A120" s="271" t="s">
        <v>124</v>
      </c>
      <c r="B120" s="272"/>
      <c r="C120" s="272"/>
      <c r="D120" s="272"/>
      <c r="E120" s="273"/>
      <c r="F120" s="182">
        <f>SUM(F57,F61,F69,F73,F86,F119)</f>
        <v>2550</v>
      </c>
      <c r="G120" s="55">
        <f>SUM(G57,G61,G69,G73,G86,G119)</f>
        <v>346</v>
      </c>
      <c r="H120" s="52"/>
      <c r="J120" s="83"/>
      <c r="M120" s="73"/>
    </row>
    <row r="121" spans="1:13" s="58" customFormat="1" ht="32.25" customHeight="1" x14ac:dyDescent="0.55000000000000004">
      <c r="A121" s="57" t="s">
        <v>29</v>
      </c>
      <c r="F121" s="235">
        <f>F120</f>
        <v>2550</v>
      </c>
      <c r="G121" s="57" t="s">
        <v>30</v>
      </c>
      <c r="H121" s="60"/>
      <c r="I121" s="57"/>
      <c r="J121" s="60"/>
      <c r="M121" s="60"/>
    </row>
    <row r="122" spans="1:13" s="57" customFormat="1" ht="21.75" x14ac:dyDescent="0.5">
      <c r="A122" s="296" t="s">
        <v>31</v>
      </c>
      <c r="B122" s="296"/>
      <c r="C122" s="296"/>
      <c r="D122" s="296"/>
      <c r="E122" s="296"/>
      <c r="F122" s="59">
        <f>G120</f>
        <v>346</v>
      </c>
      <c r="G122" s="57" t="s">
        <v>32</v>
      </c>
      <c r="I122" s="61"/>
    </row>
    <row r="123" spans="1:13" x14ac:dyDescent="0.55000000000000004">
      <c r="H123" s="52"/>
      <c r="I123" s="48"/>
      <c r="J123" s="52"/>
      <c r="M123" s="52"/>
    </row>
    <row r="124" spans="1:13" s="64" customFormat="1" ht="32.25" customHeight="1" x14ac:dyDescent="0.2">
      <c r="A124" s="297" t="s">
        <v>439</v>
      </c>
      <c r="B124" s="297"/>
      <c r="C124" s="297"/>
      <c r="D124" s="297"/>
      <c r="E124" s="297"/>
      <c r="F124" s="297"/>
      <c r="G124" s="297"/>
      <c r="H124" s="62"/>
      <c r="I124" s="63"/>
      <c r="J124" s="62"/>
      <c r="M124" s="62"/>
    </row>
    <row r="125" spans="1:13" ht="54.95" customHeight="1" x14ac:dyDescent="0.55000000000000004">
      <c r="E125" s="56"/>
      <c r="F125" s="65"/>
      <c r="G125" s="66" t="s">
        <v>125</v>
      </c>
      <c r="I125" s="48"/>
    </row>
    <row r="126" spans="1:13" x14ac:dyDescent="0.55000000000000004">
      <c r="A126" s="41" t="s">
        <v>322</v>
      </c>
      <c r="I126" s="48"/>
    </row>
    <row r="127" spans="1:13" x14ac:dyDescent="0.55000000000000004">
      <c r="E127" s="52"/>
      <c r="I127" s="48"/>
    </row>
    <row r="128" spans="1:13" x14ac:dyDescent="0.55000000000000004">
      <c r="I128" s="48"/>
    </row>
    <row r="129" spans="1:13" x14ac:dyDescent="0.55000000000000004">
      <c r="E129" s="67"/>
      <c r="J129" s="52"/>
      <c r="M129" s="52"/>
    </row>
    <row r="130" spans="1:13" x14ac:dyDescent="0.55000000000000004">
      <c r="H130" s="50"/>
      <c r="I130" s="52"/>
    </row>
    <row r="137" spans="1:13" x14ac:dyDescent="0.55000000000000004">
      <c r="A137" s="68"/>
      <c r="B137" s="69"/>
    </row>
    <row r="138" spans="1:13" x14ac:dyDescent="0.55000000000000004">
      <c r="A138" s="68"/>
      <c r="B138" s="69"/>
    </row>
    <row r="139" spans="1:13" x14ac:dyDescent="0.55000000000000004">
      <c r="A139" s="68"/>
      <c r="B139" s="69"/>
    </row>
    <row r="140" spans="1:13" x14ac:dyDescent="0.55000000000000004">
      <c r="A140" s="68"/>
      <c r="B140" s="68"/>
    </row>
    <row r="141" spans="1:13" x14ac:dyDescent="0.55000000000000004">
      <c r="A141" s="68"/>
      <c r="B141" s="69"/>
    </row>
    <row r="142" spans="1:13" x14ac:dyDescent="0.55000000000000004">
      <c r="A142" s="68"/>
      <c r="B142" s="68"/>
    </row>
    <row r="143" spans="1:13" x14ac:dyDescent="0.55000000000000004">
      <c r="A143" s="68"/>
      <c r="B143" s="69"/>
    </row>
    <row r="144" spans="1:13" x14ac:dyDescent="0.55000000000000004">
      <c r="A144" s="68"/>
      <c r="B144" s="68"/>
    </row>
    <row r="145" spans="1:2" x14ac:dyDescent="0.55000000000000004">
      <c r="A145" s="69"/>
      <c r="B145" s="69"/>
    </row>
    <row r="146" spans="1:2" x14ac:dyDescent="0.55000000000000004">
      <c r="A146" s="69"/>
      <c r="B146" s="68"/>
    </row>
    <row r="147" spans="1:2" x14ac:dyDescent="0.55000000000000004">
      <c r="A147" s="68"/>
      <c r="B147" s="69"/>
    </row>
    <row r="148" spans="1:2" x14ac:dyDescent="0.55000000000000004">
      <c r="A148" s="68"/>
      <c r="B148" s="69"/>
    </row>
    <row r="149" spans="1:2" x14ac:dyDescent="0.55000000000000004">
      <c r="A149" s="68"/>
      <c r="B149" s="69"/>
    </row>
    <row r="150" spans="1:2" x14ac:dyDescent="0.55000000000000004">
      <c r="A150" s="68"/>
      <c r="B150" s="68"/>
    </row>
    <row r="151" spans="1:2" x14ac:dyDescent="0.55000000000000004">
      <c r="A151" s="69"/>
      <c r="B151" s="69"/>
    </row>
    <row r="152" spans="1:2" x14ac:dyDescent="0.55000000000000004">
      <c r="A152" s="68"/>
      <c r="B152" s="68"/>
    </row>
    <row r="153" spans="1:2" x14ac:dyDescent="0.55000000000000004">
      <c r="A153" s="68"/>
      <c r="B153" s="69"/>
    </row>
    <row r="154" spans="1:2" x14ac:dyDescent="0.55000000000000004">
      <c r="A154" s="69"/>
      <c r="B154" s="68"/>
    </row>
    <row r="155" spans="1:2" x14ac:dyDescent="0.55000000000000004">
      <c r="A155" s="69"/>
      <c r="B155" s="68"/>
    </row>
    <row r="156" spans="1:2" x14ac:dyDescent="0.55000000000000004">
      <c r="A156" s="69"/>
      <c r="B156" s="69"/>
    </row>
    <row r="157" spans="1:2" x14ac:dyDescent="0.55000000000000004">
      <c r="A157" s="69"/>
      <c r="B157" s="69"/>
    </row>
    <row r="158" spans="1:2" x14ac:dyDescent="0.55000000000000004">
      <c r="A158" s="68"/>
      <c r="B158" s="69"/>
    </row>
    <row r="159" spans="1:2" x14ac:dyDescent="0.55000000000000004">
      <c r="A159" s="68"/>
      <c r="B159" s="69"/>
    </row>
    <row r="160" spans="1:2" x14ac:dyDescent="0.55000000000000004">
      <c r="A160" s="68"/>
      <c r="B160" s="69"/>
    </row>
    <row r="161" spans="1:2" x14ac:dyDescent="0.55000000000000004">
      <c r="A161" s="69"/>
      <c r="B161" s="69"/>
    </row>
    <row r="162" spans="1:2" x14ac:dyDescent="0.55000000000000004">
      <c r="A162" s="69"/>
      <c r="B162" s="68"/>
    </row>
    <row r="163" spans="1:2" x14ac:dyDescent="0.55000000000000004">
      <c r="A163" s="69"/>
      <c r="B163" s="69"/>
    </row>
  </sheetData>
  <mergeCells count="28">
    <mergeCell ref="A122:E122"/>
    <mergeCell ref="A124:G124"/>
    <mergeCell ref="A5:A8"/>
    <mergeCell ref="A9:A13"/>
    <mergeCell ref="A14:A30"/>
    <mergeCell ref="A31:A33"/>
    <mergeCell ref="A34:A38"/>
    <mergeCell ref="A46:A48"/>
    <mergeCell ref="A49:A53"/>
    <mergeCell ref="A54:A56"/>
    <mergeCell ref="B5:B8"/>
    <mergeCell ref="B9:B13"/>
    <mergeCell ref="B14:B30"/>
    <mergeCell ref="B31:B33"/>
    <mergeCell ref="B34:B38"/>
    <mergeCell ref="B46:B48"/>
    <mergeCell ref="B69:E69"/>
    <mergeCell ref="B73:E73"/>
    <mergeCell ref="B86:E86"/>
    <mergeCell ref="B119:E119"/>
    <mergeCell ref="A120:E120"/>
    <mergeCell ref="A1:G1"/>
    <mergeCell ref="A2:G2"/>
    <mergeCell ref="A4:G4"/>
    <mergeCell ref="B57:E57"/>
    <mergeCell ref="B61:E61"/>
    <mergeCell ref="B49:B53"/>
    <mergeCell ref="B54:B56"/>
  </mergeCells>
  <pageMargins left="0.27559055118110198" right="0.23622047244094499" top="0.43" bottom="0.66929133858267698" header="0.31496062992126" footer="0.31496062992126"/>
  <pageSetup paperSize="9" scale="92" orientation="portrait" r:id="rId1"/>
  <rowBreaks count="2" manualBreakCount="2">
    <brk id="38" max="16383" man="1"/>
    <brk id="74" max="16383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45"/>
  </sheetPr>
  <dimension ref="A1:M109"/>
  <sheetViews>
    <sheetView showGridLines="0" view="pageBreakPreview" topLeftCell="A43" zoomScale="120" zoomScaleNormal="120" zoomScaleSheetLayoutView="120" workbookViewId="0">
      <selection activeCell="A70" sqref="A70:G70"/>
    </sheetView>
  </sheetViews>
  <sheetFormatPr defaultColWidth="9.125" defaultRowHeight="24" x14ac:dyDescent="0.55000000000000004"/>
  <cols>
    <col min="1" max="1" width="6.125" style="41" customWidth="1"/>
    <col min="2" max="2" width="20" style="41" customWidth="1"/>
    <col min="3" max="3" width="7.25" style="41" customWidth="1"/>
    <col min="4" max="4" width="13" style="41" customWidth="1"/>
    <col min="5" max="5" width="19.87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8.75" customHeight="1" x14ac:dyDescent="0.55000000000000004">
      <c r="A1" s="282" t="s">
        <v>237</v>
      </c>
      <c r="B1" s="282"/>
      <c r="C1" s="282"/>
      <c r="D1" s="282"/>
      <c r="E1" s="282"/>
      <c r="F1" s="282"/>
      <c r="G1" s="282"/>
    </row>
    <row r="2" spans="1:13" ht="6" customHeight="1" x14ac:dyDescent="0.6">
      <c r="A2" s="283"/>
      <c r="B2" s="283"/>
      <c r="C2" s="283"/>
      <c r="D2" s="283"/>
      <c r="E2" s="283"/>
      <c r="F2" s="283"/>
      <c r="G2" s="283"/>
    </row>
    <row r="3" spans="1:13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140" t="s">
        <v>5</v>
      </c>
      <c r="G3" s="84" t="s">
        <v>6</v>
      </c>
      <c r="J3" s="73"/>
      <c r="M3" s="73"/>
    </row>
    <row r="4" spans="1:13" ht="21.95" customHeight="1" x14ac:dyDescent="0.55000000000000004">
      <c r="A4" s="148">
        <v>1</v>
      </c>
      <c r="B4" s="152" t="s">
        <v>126</v>
      </c>
      <c r="C4" s="149"/>
      <c r="D4" s="149"/>
      <c r="E4" s="149" t="str">
        <f>'[1]6.12.65'!B7</f>
        <v>เมืองปัตตานี</v>
      </c>
      <c r="F4" s="153">
        <v>94</v>
      </c>
      <c r="G4" s="154">
        <v>22</v>
      </c>
      <c r="J4" s="85"/>
      <c r="K4" s="86"/>
      <c r="M4" s="73"/>
    </row>
    <row r="5" spans="1:13" ht="21.95" customHeight="1" x14ac:dyDescent="0.55000000000000004">
      <c r="A5" s="148"/>
      <c r="B5" s="148"/>
      <c r="C5" s="149"/>
      <c r="D5" s="149"/>
      <c r="E5" s="149" t="str">
        <f>'[1]6.12.65'!B8</f>
        <v>ยะหริ่ง</v>
      </c>
      <c r="F5" s="153">
        <v>182</v>
      </c>
      <c r="G5" s="154">
        <v>73</v>
      </c>
      <c r="J5" s="85"/>
      <c r="K5" s="86"/>
      <c r="M5" s="73"/>
    </row>
    <row r="6" spans="1:13" ht="21.95" customHeight="1" x14ac:dyDescent="0.55000000000000004">
      <c r="A6" s="148"/>
      <c r="B6" s="148"/>
      <c r="C6" s="149"/>
      <c r="D6" s="149"/>
      <c r="E6" s="149" t="str">
        <f>'[1]6.12.65'!B9</f>
        <v>ปะนาเระ</v>
      </c>
      <c r="F6" s="153">
        <v>479</v>
      </c>
      <c r="G6" s="154">
        <v>89</v>
      </c>
      <c r="J6" s="85"/>
      <c r="K6" s="86"/>
      <c r="M6" s="73"/>
    </row>
    <row r="7" spans="1:13" ht="21.95" customHeight="1" x14ac:dyDescent="0.55000000000000004">
      <c r="A7" s="148"/>
      <c r="B7" s="148"/>
      <c r="C7" s="149"/>
      <c r="D7" s="149"/>
      <c r="E7" s="149" t="str">
        <f>'[1]6.12.65'!B10</f>
        <v>มายอ</v>
      </c>
      <c r="F7" s="153">
        <v>1957</v>
      </c>
      <c r="G7" s="154">
        <v>577</v>
      </c>
      <c r="J7" s="85"/>
      <c r="K7" s="86"/>
      <c r="M7" s="73"/>
    </row>
    <row r="8" spans="1:13" ht="21.95" customHeight="1" x14ac:dyDescent="0.55000000000000004">
      <c r="A8" s="149"/>
      <c r="B8" s="149"/>
      <c r="C8" s="149"/>
      <c r="D8" s="149"/>
      <c r="E8" s="149" t="str">
        <f>'[1]6.12.65'!B11</f>
        <v>ยะรัง</v>
      </c>
      <c r="F8" s="153">
        <v>1587</v>
      </c>
      <c r="G8" s="154">
        <v>285</v>
      </c>
      <c r="J8" s="85"/>
      <c r="K8" s="86"/>
      <c r="M8" s="73"/>
    </row>
    <row r="9" spans="1:13" ht="21.95" customHeight="1" x14ac:dyDescent="0.55000000000000004">
      <c r="A9" s="149"/>
      <c r="B9" s="149"/>
      <c r="C9" s="149"/>
      <c r="D9" s="149"/>
      <c r="E9" s="149" t="str">
        <f>'[1]6.12.65'!B12</f>
        <v>โคกโพธิ์</v>
      </c>
      <c r="F9" s="153">
        <v>6500</v>
      </c>
      <c r="G9" s="155">
        <v>1500</v>
      </c>
      <c r="J9" s="85"/>
      <c r="K9" s="86"/>
      <c r="M9" s="73"/>
    </row>
    <row r="10" spans="1:13" ht="21.95" customHeight="1" x14ac:dyDescent="0.55000000000000004">
      <c r="A10" s="149"/>
      <c r="B10" s="149"/>
      <c r="C10" s="149"/>
      <c r="D10" s="149"/>
      <c r="E10" s="149" t="str">
        <f>'[1]6.12.65'!B13</f>
        <v>แม่ลาน</v>
      </c>
      <c r="F10" s="153">
        <v>8279</v>
      </c>
      <c r="G10" s="155">
        <v>950</v>
      </c>
      <c r="J10" s="85"/>
      <c r="K10" s="86"/>
      <c r="M10" s="73"/>
    </row>
    <row r="11" spans="1:13" ht="21.95" customHeight="1" x14ac:dyDescent="0.55000000000000004">
      <c r="A11" s="149"/>
      <c r="B11" s="149"/>
      <c r="C11" s="149"/>
      <c r="D11" s="149"/>
      <c r="E11" s="149" t="str">
        <f>'[1]6.12.65'!B14</f>
        <v>หนองจิก</v>
      </c>
      <c r="F11" s="150">
        <v>5100</v>
      </c>
      <c r="G11" s="156">
        <v>920</v>
      </c>
      <c r="J11" s="85"/>
      <c r="K11" s="86"/>
      <c r="M11" s="73"/>
    </row>
    <row r="12" spans="1:13" ht="21.95" customHeight="1" x14ac:dyDescent="0.55000000000000004">
      <c r="A12" s="149"/>
      <c r="B12" s="149"/>
      <c r="C12" s="149"/>
      <c r="D12" s="149"/>
      <c r="E12" s="149" t="str">
        <f>'[1]6.12.65'!B15</f>
        <v>ทุ่งยางแดง</v>
      </c>
      <c r="F12" s="150">
        <v>23405</v>
      </c>
      <c r="G12" s="156">
        <v>1855</v>
      </c>
      <c r="J12" s="86"/>
      <c r="K12" s="86"/>
    </row>
    <row r="13" spans="1:13" ht="21.95" customHeight="1" x14ac:dyDescent="0.55000000000000004">
      <c r="A13" s="149"/>
      <c r="B13" s="149"/>
      <c r="C13" s="149"/>
      <c r="D13" s="149"/>
      <c r="E13" s="149" t="str">
        <f>'[1]6.12.65'!B16</f>
        <v>สายบุรี</v>
      </c>
      <c r="F13" s="150">
        <v>1938.75</v>
      </c>
      <c r="G13" s="156">
        <v>748</v>
      </c>
      <c r="J13" s="86"/>
      <c r="K13" s="86"/>
      <c r="M13" s="52"/>
    </row>
    <row r="14" spans="1:13" ht="21.95" customHeight="1" x14ac:dyDescent="0.55000000000000004">
      <c r="A14" s="149"/>
      <c r="B14" s="149"/>
      <c r="C14" s="149"/>
      <c r="D14" s="149"/>
      <c r="E14" s="149" t="str">
        <f>'[1]6.12.65'!B17</f>
        <v>กะพ้อ</v>
      </c>
      <c r="F14" s="150">
        <v>10814.05</v>
      </c>
      <c r="G14" s="156">
        <v>1115</v>
      </c>
      <c r="J14" s="86"/>
      <c r="K14" s="86"/>
    </row>
    <row r="15" spans="1:13" ht="21.95" customHeight="1" x14ac:dyDescent="0.55000000000000004">
      <c r="A15" s="149"/>
      <c r="B15" s="149"/>
      <c r="C15" s="149"/>
      <c r="D15" s="149"/>
      <c r="E15" s="149" t="str">
        <f>'[1]6.12.65'!B18</f>
        <v>ไม้แก่น</v>
      </c>
      <c r="F15" s="176">
        <v>0</v>
      </c>
      <c r="G15" s="156">
        <v>0</v>
      </c>
      <c r="J15" s="86"/>
      <c r="K15" s="86"/>
    </row>
    <row r="16" spans="1:13" ht="18" customHeight="1" x14ac:dyDescent="0.55000000000000004">
      <c r="A16" s="278" t="s">
        <v>127</v>
      </c>
      <c r="B16" s="278"/>
      <c r="C16" s="278"/>
      <c r="D16" s="278"/>
      <c r="E16" s="278"/>
      <c r="F16" s="141">
        <f>SUM(F4:F15)</f>
        <v>60335.8</v>
      </c>
      <c r="G16" s="87">
        <f>SUM(G4:G15)</f>
        <v>8134</v>
      </c>
    </row>
    <row r="17" spans="1:13" ht="26.25" customHeight="1" x14ac:dyDescent="0.55000000000000004">
      <c r="A17" s="46">
        <v>2</v>
      </c>
      <c r="B17" s="46" t="s">
        <v>128</v>
      </c>
      <c r="C17" s="45"/>
      <c r="D17" s="45"/>
      <c r="E17" s="45" t="str">
        <f>'[1]6.12.65'!B20</f>
        <v>สะบ้าย้อย</v>
      </c>
      <c r="F17" s="145">
        <v>0</v>
      </c>
      <c r="G17" s="208">
        <v>0</v>
      </c>
    </row>
    <row r="18" spans="1:13" ht="20.100000000000001" customHeight="1" x14ac:dyDescent="0.55000000000000004">
      <c r="A18" s="46"/>
      <c r="B18" s="46"/>
      <c r="C18" s="45"/>
      <c r="D18" s="45"/>
      <c r="E18" s="45" t="str">
        <f>'[1]6.12.65'!B21</f>
        <v>สะเดา</v>
      </c>
      <c r="F18" s="145">
        <v>1356</v>
      </c>
      <c r="G18" s="146">
        <v>123</v>
      </c>
    </row>
    <row r="19" spans="1:13" ht="20.100000000000001" customHeight="1" x14ac:dyDescent="0.55000000000000004">
      <c r="A19" s="45"/>
      <c r="B19" s="45"/>
      <c r="C19" s="45"/>
      <c r="D19" s="45"/>
      <c r="E19" s="45" t="str">
        <f>'[1]6.12.65'!B22</f>
        <v>นาทวี</v>
      </c>
      <c r="F19" s="110">
        <v>0</v>
      </c>
      <c r="G19" s="47">
        <v>0</v>
      </c>
    </row>
    <row r="20" spans="1:13" ht="20.100000000000001" customHeight="1" x14ac:dyDescent="0.55000000000000004">
      <c r="A20" s="45"/>
      <c r="B20" s="45"/>
      <c r="C20" s="45"/>
      <c r="D20" s="45"/>
      <c r="E20" s="137" t="str">
        <f>'[1]6.12.65'!B23</f>
        <v>เทพา</v>
      </c>
      <c r="F20" s="145">
        <v>450</v>
      </c>
      <c r="G20" s="174">
        <v>225</v>
      </c>
      <c r="H20" s="52"/>
    </row>
    <row r="21" spans="1:13" ht="20.100000000000001" customHeight="1" x14ac:dyDescent="0.55000000000000004">
      <c r="A21" s="45"/>
      <c r="B21" s="45"/>
      <c r="C21" s="45"/>
      <c r="D21" s="45"/>
      <c r="E21" s="45" t="str">
        <f>'[1]6.12.65'!B24</f>
        <v>รัตภูมิ</v>
      </c>
      <c r="F21" s="110">
        <v>800</v>
      </c>
      <c r="G21" s="47">
        <v>100</v>
      </c>
    </row>
    <row r="22" spans="1:13" ht="20.100000000000001" customHeight="1" x14ac:dyDescent="0.55000000000000004">
      <c r="A22" s="45"/>
      <c r="B22" s="45"/>
      <c r="C22" s="45"/>
      <c r="D22" s="45"/>
      <c r="E22" s="45" t="str">
        <f>'[1]6.12.65'!B25</f>
        <v>ควนเนียง</v>
      </c>
      <c r="F22" s="110">
        <v>710</v>
      </c>
      <c r="G22" s="47">
        <v>65</v>
      </c>
    </row>
    <row r="23" spans="1:13" ht="20.100000000000001" customHeight="1" x14ac:dyDescent="0.55000000000000004">
      <c r="A23" s="45"/>
      <c r="B23" s="45"/>
      <c r="C23" s="45"/>
      <c r="D23" s="45"/>
      <c r="E23" s="45" t="str">
        <f>'[1]6.12.65'!B26</f>
        <v>บางกล่ำ</v>
      </c>
      <c r="F23" s="110">
        <v>850</v>
      </c>
      <c r="G23" s="47">
        <v>80</v>
      </c>
      <c r="H23" s="52"/>
    </row>
    <row r="24" spans="1:13" ht="20.100000000000001" customHeight="1" x14ac:dyDescent="0.55000000000000004">
      <c r="A24" s="45"/>
      <c r="B24" s="45"/>
      <c r="C24" s="45"/>
      <c r="D24" s="45"/>
      <c r="E24" s="45" t="str">
        <f>'[1]6.12.65'!B27</f>
        <v>เมืองสงขลา</v>
      </c>
      <c r="F24" s="110">
        <v>440</v>
      </c>
      <c r="G24" s="47">
        <v>110</v>
      </c>
    </row>
    <row r="25" spans="1:13" ht="20.100000000000001" customHeight="1" x14ac:dyDescent="0.55000000000000004">
      <c r="A25" s="45"/>
      <c r="B25" s="45"/>
      <c r="C25" s="45"/>
      <c r="D25" s="45"/>
      <c r="E25" s="45" t="str">
        <f>'[1]6.12.65'!B28</f>
        <v>นาหม่อม</v>
      </c>
      <c r="F25" s="110">
        <v>2000</v>
      </c>
      <c r="G25" s="47">
        <v>190</v>
      </c>
    </row>
    <row r="26" spans="1:13" ht="20.100000000000001" customHeight="1" x14ac:dyDescent="0.55000000000000004">
      <c r="A26" s="45"/>
      <c r="B26" s="45"/>
      <c r="C26" s="45"/>
      <c r="D26" s="45"/>
      <c r="E26" s="45" t="str">
        <f>'[1]6.12.65'!B29</f>
        <v>กระแสสินธุ์</v>
      </c>
      <c r="F26" s="110">
        <v>230</v>
      </c>
      <c r="G26" s="47">
        <v>60</v>
      </c>
    </row>
    <row r="27" spans="1:13" ht="20.100000000000001" customHeight="1" x14ac:dyDescent="0.55000000000000004">
      <c r="A27" s="45"/>
      <c r="B27" s="45"/>
      <c r="C27" s="45"/>
      <c r="D27" s="45"/>
      <c r="E27" s="45" t="str">
        <f>'[1]6.12.65'!B30</f>
        <v>จะนะ</v>
      </c>
      <c r="F27" s="145">
        <v>0</v>
      </c>
      <c r="G27" s="147" t="s">
        <v>425</v>
      </c>
    </row>
    <row r="28" spans="1:13" ht="20.100000000000001" customHeight="1" x14ac:dyDescent="0.55000000000000004">
      <c r="A28" s="45"/>
      <c r="B28" s="45"/>
      <c r="C28" s="45"/>
      <c r="D28" s="45"/>
      <c r="E28" s="45" t="str">
        <f>'[1]6.12.65'!B31</f>
        <v>คลองหอยโข่ง</v>
      </c>
      <c r="F28" s="110">
        <v>0</v>
      </c>
      <c r="G28" s="47">
        <v>0</v>
      </c>
    </row>
    <row r="29" spans="1:13" ht="20.100000000000001" customHeight="1" x14ac:dyDescent="0.55000000000000004">
      <c r="A29" s="45"/>
      <c r="B29" s="45"/>
      <c r="C29" s="45"/>
      <c r="D29" s="45"/>
      <c r="E29" s="45" t="str">
        <f>'[1]6.12.65'!B32</f>
        <v>หาดใหญ่</v>
      </c>
      <c r="F29" s="110">
        <v>173</v>
      </c>
      <c r="G29" s="47">
        <v>15</v>
      </c>
    </row>
    <row r="30" spans="1:13" ht="24" customHeight="1" x14ac:dyDescent="0.55000000000000004">
      <c r="A30" s="278" t="s">
        <v>129</v>
      </c>
      <c r="B30" s="278"/>
      <c r="C30" s="278"/>
      <c r="D30" s="278"/>
      <c r="E30" s="278"/>
      <c r="F30" s="141">
        <f>SUM(F17:F29)</f>
        <v>7009</v>
      </c>
      <c r="G30" s="89">
        <f>G17+G18+G19+G20+G21+G22+G23+G24+G25+G26+G27+G28+G29</f>
        <v>968</v>
      </c>
      <c r="H30" s="86"/>
    </row>
    <row r="31" spans="1:13" ht="51.75" customHeight="1" x14ac:dyDescent="0.55000000000000004">
      <c r="A31" s="90"/>
      <c r="B31" s="40"/>
      <c r="C31" s="40"/>
      <c r="D31" s="40"/>
      <c r="E31" s="40"/>
      <c r="F31" s="143"/>
      <c r="G31" s="77" t="s">
        <v>64</v>
      </c>
    </row>
    <row r="32" spans="1:13" x14ac:dyDescent="0.55000000000000004">
      <c r="A32" s="84" t="s">
        <v>0</v>
      </c>
      <c r="B32" s="84" t="s">
        <v>1</v>
      </c>
      <c r="C32" s="84" t="s">
        <v>2</v>
      </c>
      <c r="D32" s="84" t="s">
        <v>3</v>
      </c>
      <c r="E32" s="84" t="s">
        <v>4</v>
      </c>
      <c r="F32" s="140" t="s">
        <v>5</v>
      </c>
      <c r="G32" s="84" t="s">
        <v>6</v>
      </c>
      <c r="J32" s="73"/>
      <c r="M32" s="73"/>
    </row>
    <row r="33" spans="1:8" ht="18.95" customHeight="1" x14ac:dyDescent="0.55000000000000004">
      <c r="A33" s="148">
        <v>3</v>
      </c>
      <c r="B33" s="148" t="s">
        <v>130</v>
      </c>
      <c r="C33" s="149"/>
      <c r="D33" s="149"/>
      <c r="E33" s="149" t="str">
        <f>'[1]6.12.65'!B34</f>
        <v>เมืองยะลา</v>
      </c>
      <c r="F33" s="150">
        <v>3762</v>
      </c>
      <c r="G33" s="151">
        <v>540</v>
      </c>
    </row>
    <row r="34" spans="1:8" ht="18.95" customHeight="1" x14ac:dyDescent="0.55000000000000004">
      <c r="A34" s="149"/>
      <c r="B34" s="149"/>
      <c r="C34" s="149"/>
      <c r="D34" s="149"/>
      <c r="E34" s="149" t="str">
        <f>'[1]6.12.65'!B35</f>
        <v>กรงปินัง</v>
      </c>
      <c r="F34" s="150">
        <v>2970</v>
      </c>
      <c r="G34" s="151">
        <v>291</v>
      </c>
    </row>
    <row r="35" spans="1:8" ht="18.95" customHeight="1" x14ac:dyDescent="0.55000000000000004">
      <c r="A35" s="149"/>
      <c r="B35" s="149"/>
      <c r="C35" s="149"/>
      <c r="D35" s="149"/>
      <c r="E35" s="149" t="str">
        <f>'[1]6.12.65'!B36</f>
        <v>เบตง</v>
      </c>
      <c r="F35" s="150">
        <v>3104</v>
      </c>
      <c r="G35" s="151">
        <v>291</v>
      </c>
    </row>
    <row r="36" spans="1:8" ht="18.95" customHeight="1" x14ac:dyDescent="0.55000000000000004">
      <c r="A36" s="149"/>
      <c r="B36" s="149"/>
      <c r="C36" s="149"/>
      <c r="D36" s="149"/>
      <c r="E36" s="149" t="str">
        <f>'[1]6.12.65'!B37</f>
        <v>รามัน</v>
      </c>
      <c r="F36" s="150">
        <v>4865</v>
      </c>
      <c r="G36" s="151">
        <v>423</v>
      </c>
    </row>
    <row r="37" spans="1:8" ht="18.95" customHeight="1" x14ac:dyDescent="0.55000000000000004">
      <c r="A37" s="149"/>
      <c r="B37" s="149"/>
      <c r="C37" s="149"/>
      <c r="D37" s="149"/>
      <c r="E37" s="149" t="str">
        <f>'[1]6.12.65'!B38</f>
        <v>บันนังสตา</v>
      </c>
      <c r="F37" s="150">
        <v>4595</v>
      </c>
      <c r="G37" s="151">
        <v>325</v>
      </c>
    </row>
    <row r="38" spans="1:8" ht="18.95" customHeight="1" x14ac:dyDescent="0.55000000000000004">
      <c r="A38" s="149"/>
      <c r="B38" s="149"/>
      <c r="C38" s="149"/>
      <c r="D38" s="149"/>
      <c r="E38" s="149" t="str">
        <f>'[1]6.12.65'!B39</f>
        <v>ธารโต</v>
      </c>
      <c r="F38" s="150">
        <v>12722</v>
      </c>
      <c r="G38" s="151">
        <v>1412</v>
      </c>
    </row>
    <row r="39" spans="1:8" ht="18.95" customHeight="1" x14ac:dyDescent="0.55000000000000004">
      <c r="A39" s="149"/>
      <c r="B39" s="149"/>
      <c r="C39" s="149"/>
      <c r="D39" s="149"/>
      <c r="E39" s="149" t="str">
        <f>'[1]6.12.65'!B40</f>
        <v>ยะหา</v>
      </c>
      <c r="F39" s="150">
        <v>3743</v>
      </c>
      <c r="G39" s="151">
        <v>234</v>
      </c>
    </row>
    <row r="40" spans="1:8" ht="18.95" customHeight="1" x14ac:dyDescent="0.55000000000000004">
      <c r="A40" s="149"/>
      <c r="B40" s="149"/>
      <c r="C40" s="149"/>
      <c r="D40" s="149"/>
      <c r="E40" s="149" t="str">
        <f>'[1]6.12.65'!B41</f>
        <v>กาบัง</v>
      </c>
      <c r="F40" s="150">
        <v>3060</v>
      </c>
      <c r="G40" s="151">
        <v>145</v>
      </c>
    </row>
    <row r="41" spans="1:8" ht="20.100000000000001" customHeight="1" x14ac:dyDescent="0.55000000000000004">
      <c r="A41" s="278" t="s">
        <v>131</v>
      </c>
      <c r="B41" s="278"/>
      <c r="C41" s="278"/>
      <c r="D41" s="278"/>
      <c r="E41" s="278"/>
      <c r="F41" s="141">
        <f>SUM(F33:F40)</f>
        <v>38821</v>
      </c>
      <c r="G41" s="91">
        <f>SUM(G33:G40)</f>
        <v>3661</v>
      </c>
    </row>
    <row r="42" spans="1:8" ht="18.95" customHeight="1" x14ac:dyDescent="0.55000000000000004">
      <c r="A42" s="46">
        <v>4</v>
      </c>
      <c r="B42" s="46" t="s">
        <v>132</v>
      </c>
      <c r="C42" s="45"/>
      <c r="D42" s="45"/>
      <c r="E42" s="45" t="str">
        <f>'[1]6.12.65'!B43</f>
        <v>เมืองสตูล</v>
      </c>
      <c r="F42" s="110">
        <v>700</v>
      </c>
      <c r="G42" s="47">
        <v>180</v>
      </c>
    </row>
    <row r="43" spans="1:8" ht="18.95" customHeight="1" x14ac:dyDescent="0.55000000000000004">
      <c r="A43" s="46"/>
      <c r="B43" s="46"/>
      <c r="C43" s="45"/>
      <c r="D43" s="45"/>
      <c r="E43" s="45" t="s">
        <v>133</v>
      </c>
      <c r="F43" s="110">
        <v>500</v>
      </c>
      <c r="G43" s="47">
        <v>70</v>
      </c>
    </row>
    <row r="44" spans="1:8" ht="18.95" customHeight="1" x14ac:dyDescent="0.55000000000000004">
      <c r="A44" s="46"/>
      <c r="B44" s="46"/>
      <c r="C44" s="45"/>
      <c r="D44" s="45"/>
      <c r="E44" s="45" t="s">
        <v>134</v>
      </c>
      <c r="F44" s="238">
        <v>800</v>
      </c>
      <c r="G44" s="47">
        <v>200</v>
      </c>
    </row>
    <row r="45" spans="1:8" ht="18.95" customHeight="1" x14ac:dyDescent="0.55000000000000004">
      <c r="A45" s="46"/>
      <c r="B45" s="46"/>
      <c r="C45" s="45"/>
      <c r="D45" s="45"/>
      <c r="E45" s="45" t="str">
        <f>'[1]6.12.65'!B46</f>
        <v>ละงู</v>
      </c>
      <c r="F45" s="110">
        <v>4526.93</v>
      </c>
      <c r="G45" s="47">
        <v>716</v>
      </c>
    </row>
    <row r="46" spans="1:8" ht="18.95" customHeight="1" x14ac:dyDescent="0.55000000000000004">
      <c r="A46" s="46"/>
      <c r="B46" s="46"/>
      <c r="C46" s="45"/>
      <c r="D46" s="45"/>
      <c r="E46" s="45" t="str">
        <f>'[1]6.12.65'!B47</f>
        <v>ทุ่งหว้า</v>
      </c>
      <c r="F46" s="110">
        <v>3914.89</v>
      </c>
      <c r="G46" s="47">
        <v>406</v>
      </c>
    </row>
    <row r="47" spans="1:8" ht="18.95" customHeight="1" x14ac:dyDescent="0.55000000000000004">
      <c r="A47" s="46"/>
      <c r="B47" s="46"/>
      <c r="C47" s="45"/>
      <c r="D47" s="45"/>
      <c r="E47" s="45" t="str">
        <f>'[1]6.12.65'!B48</f>
        <v>มะนัง</v>
      </c>
      <c r="F47" s="110">
        <v>1852.35</v>
      </c>
      <c r="G47" s="47">
        <v>202</v>
      </c>
      <c r="H47" s="52"/>
    </row>
    <row r="48" spans="1:8" ht="18.95" customHeight="1" x14ac:dyDescent="0.55000000000000004">
      <c r="A48" s="46"/>
      <c r="B48" s="46"/>
      <c r="C48" s="45"/>
      <c r="D48" s="45"/>
      <c r="E48" s="45" t="s">
        <v>135</v>
      </c>
      <c r="F48" s="110">
        <v>4624.79</v>
      </c>
      <c r="G48" s="47">
        <v>721</v>
      </c>
    </row>
    <row r="49" spans="1:8" ht="18.95" customHeight="1" x14ac:dyDescent="0.55000000000000004">
      <c r="A49" s="46"/>
      <c r="B49" s="46"/>
      <c r="C49" s="46">
        <v>2</v>
      </c>
      <c r="D49" s="45"/>
      <c r="E49" s="45" t="s">
        <v>136</v>
      </c>
      <c r="F49" s="175">
        <v>0</v>
      </c>
      <c r="G49" s="175">
        <v>0</v>
      </c>
    </row>
    <row r="50" spans="1:8" ht="20.100000000000001" customHeight="1" x14ac:dyDescent="0.55000000000000004">
      <c r="A50" s="278" t="s">
        <v>137</v>
      </c>
      <c r="B50" s="278"/>
      <c r="C50" s="278"/>
      <c r="D50" s="278"/>
      <c r="E50" s="278"/>
      <c r="F50" s="141">
        <f>SUM(F42:F49)</f>
        <v>16918.96</v>
      </c>
      <c r="G50" s="91">
        <f>SUM(G42:G49)</f>
        <v>2495</v>
      </c>
    </row>
    <row r="51" spans="1:8" ht="18.95" customHeight="1" x14ac:dyDescent="0.55000000000000004">
      <c r="A51" s="46">
        <v>5</v>
      </c>
      <c r="B51" s="46" t="s">
        <v>138</v>
      </c>
      <c r="C51" s="45"/>
      <c r="D51" s="45"/>
      <c r="E51" s="53" t="str">
        <f>'[1]6.12.65'!B51</f>
        <v>เมืองนราธิวาส</v>
      </c>
      <c r="F51" s="142">
        <v>35600</v>
      </c>
      <c r="G51" s="80">
        <v>4450</v>
      </c>
    </row>
    <row r="52" spans="1:8" ht="18.95" customHeight="1" x14ac:dyDescent="0.55000000000000004">
      <c r="A52" s="46"/>
      <c r="B52" s="45"/>
      <c r="C52" s="45"/>
      <c r="D52" s="45"/>
      <c r="E52" s="88" t="str">
        <f>'[1]6.12.65'!B52</f>
        <v>ตากใบ</v>
      </c>
      <c r="F52" s="142">
        <v>15230</v>
      </c>
      <c r="G52" s="80">
        <v>2538</v>
      </c>
    </row>
    <row r="53" spans="1:8" ht="18.95" customHeight="1" x14ac:dyDescent="0.55000000000000004">
      <c r="A53" s="46"/>
      <c r="B53" s="45"/>
      <c r="C53" s="45"/>
      <c r="D53" s="45"/>
      <c r="E53" s="88" t="str">
        <f>'[1]6.12.65'!B53</f>
        <v>ยี่งอ</v>
      </c>
      <c r="F53" s="142">
        <v>28830</v>
      </c>
      <c r="G53" s="80">
        <v>3604</v>
      </c>
    </row>
    <row r="54" spans="1:8" ht="18.95" customHeight="1" x14ac:dyDescent="0.55000000000000004">
      <c r="A54" s="45"/>
      <c r="B54" s="45"/>
      <c r="C54" s="45"/>
      <c r="D54" s="45"/>
      <c r="E54" s="88" t="str">
        <f>'[1]6.12.65'!B54</f>
        <v>บาเจาะ</v>
      </c>
      <c r="F54" s="142">
        <v>21860</v>
      </c>
      <c r="G54" s="80">
        <v>3123</v>
      </c>
    </row>
    <row r="55" spans="1:8" ht="18.95" customHeight="1" x14ac:dyDescent="0.55000000000000004">
      <c r="A55" s="45"/>
      <c r="B55" s="45"/>
      <c r="C55" s="45"/>
      <c r="D55" s="45"/>
      <c r="E55" s="88" t="str">
        <f>'[1]6.12.65'!B55</f>
        <v>สุไหงโก-ลก</v>
      </c>
      <c r="F55" s="142">
        <v>20500</v>
      </c>
      <c r="G55" s="80">
        <v>2929</v>
      </c>
    </row>
    <row r="56" spans="1:8" ht="18.95" customHeight="1" x14ac:dyDescent="0.55000000000000004">
      <c r="A56" s="45"/>
      <c r="B56" s="45"/>
      <c r="C56" s="45"/>
      <c r="D56" s="45"/>
      <c r="E56" s="88" t="str">
        <f>'[1]6.12.65'!B56</f>
        <v>แว้ง</v>
      </c>
      <c r="F56" s="142">
        <v>79050</v>
      </c>
      <c r="G56" s="80">
        <v>6588</v>
      </c>
    </row>
    <row r="57" spans="1:8" ht="18.95" customHeight="1" x14ac:dyDescent="0.55000000000000004">
      <c r="A57" s="45"/>
      <c r="B57" s="45"/>
      <c r="C57" s="45"/>
      <c r="D57" s="45"/>
      <c r="E57" s="88" t="str">
        <f>'[1]6.12.65'!B57</f>
        <v>สุคีริน</v>
      </c>
      <c r="F57" s="142">
        <v>71200</v>
      </c>
      <c r="G57" s="80">
        <v>5477</v>
      </c>
    </row>
    <row r="58" spans="1:8" ht="18.95" customHeight="1" x14ac:dyDescent="0.55000000000000004">
      <c r="A58" s="45"/>
      <c r="B58" s="45"/>
      <c r="C58" s="45"/>
      <c r="D58" s="45"/>
      <c r="E58" s="88" t="str">
        <f>'[1]6.12.65'!B58</f>
        <v>สุไหงปาดี</v>
      </c>
      <c r="F58" s="142">
        <v>71540</v>
      </c>
      <c r="G58" s="80">
        <v>6504</v>
      </c>
    </row>
    <row r="59" spans="1:8" ht="18.95" customHeight="1" x14ac:dyDescent="0.55000000000000004">
      <c r="A59" s="45"/>
      <c r="B59" s="45"/>
      <c r="C59" s="45"/>
      <c r="D59" s="45"/>
      <c r="E59" s="88" t="str">
        <f>'[1]6.12.65'!B59</f>
        <v>รือเสาะ</v>
      </c>
      <c r="F59" s="142">
        <v>145500</v>
      </c>
      <c r="G59" s="80">
        <v>13227</v>
      </c>
    </row>
    <row r="60" spans="1:8" ht="18.95" customHeight="1" x14ac:dyDescent="0.55000000000000004">
      <c r="A60" s="45"/>
      <c r="B60" s="45"/>
      <c r="C60" s="45"/>
      <c r="D60" s="45"/>
      <c r="E60" s="88" t="str">
        <f>'[1]6.12.65'!B60</f>
        <v>ศรีสาคร</v>
      </c>
      <c r="F60" s="142">
        <v>121200</v>
      </c>
      <c r="G60" s="80">
        <v>8080</v>
      </c>
    </row>
    <row r="61" spans="1:8" ht="18.95" customHeight="1" x14ac:dyDescent="0.55000000000000004">
      <c r="A61" s="45"/>
      <c r="B61" s="45"/>
      <c r="C61" s="45"/>
      <c r="D61" s="45"/>
      <c r="E61" s="88" t="str">
        <f>'[1]6.12.65'!B61</f>
        <v>ระแงะ</v>
      </c>
      <c r="F61" s="142">
        <v>94850</v>
      </c>
      <c r="G61" s="80">
        <v>8623</v>
      </c>
    </row>
    <row r="62" spans="1:8" ht="18.95" customHeight="1" x14ac:dyDescent="0.55000000000000004">
      <c r="A62" s="45"/>
      <c r="B62" s="45"/>
      <c r="C62" s="45"/>
      <c r="D62" s="45"/>
      <c r="E62" s="88" t="str">
        <f>'[1]6.12.65'!B62</f>
        <v>จะแนะ</v>
      </c>
      <c r="F62" s="142">
        <v>109600</v>
      </c>
      <c r="G62" s="80">
        <v>7307</v>
      </c>
    </row>
    <row r="63" spans="1:8" ht="18.95" customHeight="1" x14ac:dyDescent="0.55000000000000004">
      <c r="A63" s="45"/>
      <c r="B63" s="45"/>
      <c r="C63" s="45"/>
      <c r="D63" s="45"/>
      <c r="E63" s="88" t="str">
        <f>'[1]6.12.65'!B63</f>
        <v>เจาะไอร้อง</v>
      </c>
      <c r="F63" s="142">
        <v>37050</v>
      </c>
      <c r="G63" s="80">
        <v>3705</v>
      </c>
    </row>
    <row r="64" spans="1:8" ht="20.100000000000001" customHeight="1" x14ac:dyDescent="0.55000000000000004">
      <c r="A64" s="278" t="s">
        <v>139</v>
      </c>
      <c r="B64" s="278"/>
      <c r="C64" s="278"/>
      <c r="D64" s="278"/>
      <c r="E64" s="278"/>
      <c r="F64" s="141">
        <f>SUM(F51:F63)</f>
        <v>852010</v>
      </c>
      <c r="G64" s="91">
        <f>SUM(G51:G63)</f>
        <v>76155</v>
      </c>
      <c r="H64" s="52"/>
    </row>
    <row r="65" spans="1:13" ht="20.100000000000001" customHeight="1" x14ac:dyDescent="0.7">
      <c r="A65" s="307" t="s">
        <v>140</v>
      </c>
      <c r="B65" s="307"/>
      <c r="C65" s="307"/>
      <c r="D65" s="307"/>
      <c r="E65" s="307"/>
      <c r="F65" s="144">
        <f>SUM(F16,F30,F41,F50,F64)</f>
        <v>975094.76</v>
      </c>
      <c r="G65" s="260">
        <f>SUM(G16,G30,G41,G50,G64)</f>
        <v>91413</v>
      </c>
    </row>
    <row r="66" spans="1:13" ht="49.5" customHeight="1" x14ac:dyDescent="0.55000000000000004">
      <c r="A66" s="74"/>
      <c r="B66" s="40"/>
      <c r="C66" s="40"/>
      <c r="D66" s="40"/>
      <c r="E66" s="40"/>
      <c r="F66" s="143"/>
      <c r="G66" s="77" t="s">
        <v>103</v>
      </c>
    </row>
    <row r="67" spans="1:13" s="58" customFormat="1" ht="32.25" customHeight="1" x14ac:dyDescent="0.55000000000000004">
      <c r="A67" s="57" t="s">
        <v>29</v>
      </c>
      <c r="F67" s="112">
        <f>F65</f>
        <v>975094.76</v>
      </c>
      <c r="G67" s="57" t="s">
        <v>30</v>
      </c>
      <c r="H67" s="60"/>
      <c r="I67" s="57"/>
      <c r="J67" s="60"/>
      <c r="M67" s="60"/>
    </row>
    <row r="68" spans="1:13" s="57" customFormat="1" ht="21.75" x14ac:dyDescent="0.5">
      <c r="A68" s="296" t="s">
        <v>31</v>
      </c>
      <c r="B68" s="296"/>
      <c r="C68" s="296"/>
      <c r="D68" s="296"/>
      <c r="E68" s="296"/>
      <c r="F68" s="112">
        <f>G65</f>
        <v>91413</v>
      </c>
      <c r="G68" s="57" t="s">
        <v>32</v>
      </c>
      <c r="I68" s="61"/>
    </row>
    <row r="69" spans="1:13" x14ac:dyDescent="0.55000000000000004">
      <c r="H69" s="52"/>
      <c r="I69" s="48"/>
      <c r="J69" s="52"/>
      <c r="M69" s="52"/>
    </row>
    <row r="70" spans="1:13" s="64" customFormat="1" ht="32.25" customHeight="1" x14ac:dyDescent="0.2">
      <c r="A70" s="308" t="s">
        <v>426</v>
      </c>
      <c r="B70" s="308"/>
      <c r="C70" s="308"/>
      <c r="D70" s="308"/>
      <c r="E70" s="308"/>
      <c r="F70" s="308"/>
      <c r="G70" s="308"/>
      <c r="H70" s="62"/>
      <c r="I70" s="63"/>
      <c r="J70" s="62"/>
      <c r="M70" s="62"/>
    </row>
    <row r="71" spans="1:13" ht="50.1" customHeight="1" x14ac:dyDescent="0.55000000000000004">
      <c r="E71" s="56"/>
      <c r="G71" s="66" t="s">
        <v>125</v>
      </c>
      <c r="I71" s="48"/>
    </row>
    <row r="72" spans="1:13" x14ac:dyDescent="0.55000000000000004">
      <c r="I72" s="48"/>
    </row>
    <row r="73" spans="1:13" x14ac:dyDescent="0.55000000000000004">
      <c r="E73" s="52"/>
      <c r="I73" s="48"/>
    </row>
    <row r="74" spans="1:13" x14ac:dyDescent="0.55000000000000004">
      <c r="I74" s="48"/>
    </row>
    <row r="75" spans="1:13" x14ac:dyDescent="0.55000000000000004">
      <c r="E75" s="67"/>
      <c r="J75" s="52"/>
      <c r="M75" s="52"/>
    </row>
    <row r="76" spans="1:13" x14ac:dyDescent="0.55000000000000004">
      <c r="H76" s="50"/>
      <c r="I76" s="52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9"/>
    </row>
    <row r="86" spans="1:2" x14ac:dyDescent="0.55000000000000004">
      <c r="A86" s="68"/>
      <c r="B86" s="68"/>
    </row>
    <row r="87" spans="1:2" x14ac:dyDescent="0.55000000000000004">
      <c r="A87" s="68"/>
      <c r="B87" s="69"/>
    </row>
    <row r="88" spans="1:2" x14ac:dyDescent="0.55000000000000004">
      <c r="A88" s="68"/>
      <c r="B88" s="68"/>
    </row>
    <row r="89" spans="1:2" x14ac:dyDescent="0.55000000000000004">
      <c r="A89" s="68"/>
      <c r="B89" s="69"/>
    </row>
    <row r="90" spans="1:2" x14ac:dyDescent="0.55000000000000004">
      <c r="A90" s="68"/>
      <c r="B90" s="68"/>
    </row>
    <row r="91" spans="1:2" x14ac:dyDescent="0.55000000000000004">
      <c r="A91" s="69"/>
      <c r="B91" s="69"/>
    </row>
    <row r="92" spans="1:2" x14ac:dyDescent="0.55000000000000004">
      <c r="A92" s="69"/>
      <c r="B92" s="68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9"/>
    </row>
    <row r="96" spans="1:2" x14ac:dyDescent="0.55000000000000004">
      <c r="A96" s="68"/>
      <c r="B96" s="68"/>
    </row>
    <row r="97" spans="1:2" x14ac:dyDescent="0.55000000000000004">
      <c r="A97" s="69"/>
      <c r="B97" s="69"/>
    </row>
    <row r="98" spans="1:2" x14ac:dyDescent="0.55000000000000004">
      <c r="A98" s="68"/>
      <c r="B98" s="68"/>
    </row>
    <row r="99" spans="1:2" x14ac:dyDescent="0.55000000000000004">
      <c r="A99" s="68"/>
      <c r="B99" s="69"/>
    </row>
    <row r="100" spans="1:2" x14ac:dyDescent="0.55000000000000004">
      <c r="A100" s="69"/>
      <c r="B100" s="68"/>
    </row>
    <row r="101" spans="1:2" x14ac:dyDescent="0.55000000000000004">
      <c r="A101" s="69"/>
      <c r="B101" s="68"/>
    </row>
    <row r="102" spans="1:2" x14ac:dyDescent="0.55000000000000004">
      <c r="A102" s="69"/>
      <c r="B102" s="69"/>
    </row>
    <row r="103" spans="1:2" x14ac:dyDescent="0.55000000000000004">
      <c r="A103" s="69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8"/>
      <c r="B106" s="69"/>
    </row>
    <row r="107" spans="1:2" x14ac:dyDescent="0.55000000000000004">
      <c r="A107" s="69"/>
      <c r="B107" s="69"/>
    </row>
    <row r="108" spans="1:2" x14ac:dyDescent="0.55000000000000004">
      <c r="A108" s="69"/>
      <c r="B108" s="68"/>
    </row>
    <row r="109" spans="1:2" x14ac:dyDescent="0.55000000000000004">
      <c r="A109" s="69"/>
      <c r="B109" s="69"/>
    </row>
  </sheetData>
  <mergeCells count="10">
    <mergeCell ref="A50:E50"/>
    <mergeCell ref="A64:E64"/>
    <mergeCell ref="A65:E65"/>
    <mergeCell ref="A68:E68"/>
    <mergeCell ref="A70:G70"/>
    <mergeCell ref="A1:G1"/>
    <mergeCell ref="A2:G2"/>
    <mergeCell ref="A16:E16"/>
    <mergeCell ref="A30:E30"/>
    <mergeCell ref="A41:E41"/>
  </mergeCells>
  <pageMargins left="0.27559055118110198" right="0.23622047244094499" top="0.28000000000000003" bottom="0.66929133858267698" header="0.23" footer="0.31496062992126"/>
  <pageSetup paperSize="9" scale="91" orientation="portrait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F0EF"/>
  </sheetPr>
  <dimension ref="A1:M62"/>
  <sheetViews>
    <sheetView showGridLines="0" view="pageBreakPreview" zoomScale="110" zoomScaleNormal="110" workbookViewId="0">
      <pane ySplit="3" topLeftCell="A10" activePane="bottomLeft" state="frozen"/>
      <selection pane="bottomLeft" activeCell="A25" sqref="A25"/>
    </sheetView>
  </sheetViews>
  <sheetFormatPr defaultColWidth="9.125" defaultRowHeight="24" x14ac:dyDescent="0.55000000000000004"/>
  <cols>
    <col min="1" max="1" width="6.125" style="41" customWidth="1"/>
    <col min="2" max="2" width="17.125" style="41" customWidth="1"/>
    <col min="3" max="3" width="8.625" style="41" customWidth="1"/>
    <col min="4" max="4" width="13.75" style="41" customWidth="1"/>
    <col min="5" max="5" width="28.625" style="41" customWidth="1"/>
    <col min="6" max="7" width="21.3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x14ac:dyDescent="0.55000000000000004">
      <c r="A1" s="309" t="s">
        <v>307</v>
      </c>
      <c r="B1" s="309"/>
      <c r="C1" s="309"/>
      <c r="D1" s="309"/>
      <c r="E1" s="309"/>
      <c r="F1" s="309"/>
      <c r="G1" s="309"/>
    </row>
    <row r="2" spans="1:9" x14ac:dyDescent="0.55000000000000004">
      <c r="A2" s="310"/>
      <c r="B2" s="310"/>
      <c r="C2" s="310"/>
      <c r="D2" s="310"/>
      <c r="E2" s="310"/>
      <c r="F2" s="310"/>
      <c r="G2" s="310"/>
    </row>
    <row r="3" spans="1:9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9" ht="20.100000000000001" customHeight="1" x14ac:dyDescent="0.55000000000000004">
      <c r="A4" s="46">
        <v>1</v>
      </c>
      <c r="B4" s="45" t="s">
        <v>141</v>
      </c>
      <c r="C4" s="46"/>
      <c r="D4" s="45"/>
      <c r="E4" s="46" t="s">
        <v>142</v>
      </c>
      <c r="F4" s="139">
        <v>0</v>
      </c>
      <c r="G4" s="139">
        <v>0</v>
      </c>
    </row>
    <row r="5" spans="1:9" ht="20.100000000000001" customHeight="1" x14ac:dyDescent="0.55000000000000004">
      <c r="A5" s="46"/>
      <c r="B5" s="45"/>
      <c r="C5" s="46"/>
      <c r="D5" s="45"/>
      <c r="E5" s="46" t="s">
        <v>143</v>
      </c>
      <c r="F5" s="139">
        <v>0</v>
      </c>
      <c r="G5" s="139">
        <v>0</v>
      </c>
    </row>
    <row r="6" spans="1:9" ht="20.100000000000001" customHeight="1" x14ac:dyDescent="0.55000000000000004">
      <c r="A6" s="46"/>
      <c r="B6" s="46"/>
      <c r="C6" s="46"/>
      <c r="D6" s="46"/>
      <c r="E6" s="46" t="s">
        <v>144</v>
      </c>
      <c r="F6" s="139">
        <v>0</v>
      </c>
      <c r="G6" s="139">
        <v>0</v>
      </c>
      <c r="H6" s="50"/>
      <c r="I6" s="52"/>
    </row>
    <row r="7" spans="1:9" ht="20.100000000000001" customHeight="1" x14ac:dyDescent="0.55000000000000004">
      <c r="A7" s="46"/>
      <c r="B7" s="46"/>
      <c r="C7" s="46"/>
      <c r="D7" s="46"/>
      <c r="E7" s="46" t="s">
        <v>145</v>
      </c>
      <c r="F7" s="139">
        <v>0</v>
      </c>
      <c r="G7" s="139">
        <v>0</v>
      </c>
      <c r="H7" s="50"/>
    </row>
    <row r="8" spans="1:9" ht="20.100000000000001" customHeight="1" x14ac:dyDescent="0.55000000000000004">
      <c r="A8" s="46"/>
      <c r="B8" s="46"/>
      <c r="C8" s="46"/>
      <c r="D8" s="46"/>
      <c r="E8" s="46" t="s">
        <v>146</v>
      </c>
      <c r="F8" s="139">
        <v>0</v>
      </c>
      <c r="G8" s="139">
        <v>0</v>
      </c>
      <c r="H8" s="50"/>
      <c r="I8" s="52"/>
    </row>
    <row r="9" spans="1:9" ht="20.100000000000001" customHeight="1" x14ac:dyDescent="0.55000000000000004">
      <c r="A9" s="46"/>
      <c r="B9" s="46"/>
      <c r="C9" s="46"/>
      <c r="D9" s="46"/>
      <c r="E9" s="46" t="s">
        <v>147</v>
      </c>
      <c r="F9" s="139">
        <v>0</v>
      </c>
      <c r="G9" s="139">
        <v>0</v>
      </c>
      <c r="H9" s="50"/>
    </row>
    <row r="10" spans="1:9" ht="20.100000000000001" customHeight="1" x14ac:dyDescent="0.55000000000000004">
      <c r="A10" s="278" t="s">
        <v>148</v>
      </c>
      <c r="B10" s="278"/>
      <c r="C10" s="278"/>
      <c r="D10" s="278"/>
      <c r="E10" s="278"/>
      <c r="F10" s="172">
        <f>SUM(F4:F9)</f>
        <v>0</v>
      </c>
      <c r="G10" s="172">
        <f>SUM(G4:G9)</f>
        <v>0</v>
      </c>
      <c r="I10" s="52"/>
    </row>
    <row r="11" spans="1:9" ht="20.100000000000001" customHeight="1" x14ac:dyDescent="0.55000000000000004">
      <c r="A11" s="46">
        <v>2</v>
      </c>
      <c r="B11" s="49" t="s">
        <v>149</v>
      </c>
      <c r="C11" s="71"/>
      <c r="D11" s="71"/>
      <c r="E11" s="46" t="s">
        <v>150</v>
      </c>
      <c r="F11" s="139">
        <v>0</v>
      </c>
      <c r="G11" s="139">
        <v>0</v>
      </c>
    </row>
    <row r="12" spans="1:9" ht="20.100000000000001" customHeight="1" x14ac:dyDescent="0.55000000000000004">
      <c r="A12" s="46"/>
      <c r="B12" s="49"/>
      <c r="C12" s="71"/>
      <c r="D12" s="71"/>
      <c r="E12" s="46" t="s">
        <v>347</v>
      </c>
      <c r="F12" s="139">
        <v>0</v>
      </c>
      <c r="G12" s="139">
        <v>0</v>
      </c>
      <c r="H12" s="56"/>
    </row>
    <row r="13" spans="1:9" ht="20.100000000000001" customHeight="1" x14ac:dyDescent="0.55000000000000004">
      <c r="A13" s="46"/>
      <c r="B13" s="49"/>
      <c r="C13" s="71"/>
      <c r="D13" s="71"/>
      <c r="E13" s="46" t="s">
        <v>151</v>
      </c>
      <c r="F13" s="139">
        <v>0</v>
      </c>
      <c r="G13" s="139">
        <v>0</v>
      </c>
    </row>
    <row r="14" spans="1:9" ht="20.100000000000001" customHeight="1" x14ac:dyDescent="0.55000000000000004">
      <c r="A14" s="46"/>
      <c r="B14" s="49"/>
      <c r="C14" s="71"/>
      <c r="D14" s="71"/>
      <c r="E14" s="46" t="s">
        <v>152</v>
      </c>
      <c r="F14" s="139">
        <v>0</v>
      </c>
      <c r="G14" s="139">
        <v>0</v>
      </c>
      <c r="I14" s="52"/>
    </row>
    <row r="15" spans="1:9" ht="20.25" customHeight="1" x14ac:dyDescent="0.55000000000000004">
      <c r="A15" s="279" t="s">
        <v>153</v>
      </c>
      <c r="B15" s="280"/>
      <c r="C15" s="280"/>
      <c r="D15" s="280"/>
      <c r="E15" s="281"/>
      <c r="F15" s="173">
        <f>SUM(F11:F14)</f>
        <v>0</v>
      </c>
      <c r="G15" s="172">
        <f>SUM(G11:G14)</f>
        <v>0</v>
      </c>
      <c r="H15" s="50"/>
    </row>
    <row r="16" spans="1:9" x14ac:dyDescent="0.55000000000000004">
      <c r="A16" s="46">
        <v>3</v>
      </c>
      <c r="B16" s="45" t="s">
        <v>154</v>
      </c>
      <c r="C16" s="46"/>
      <c r="D16" s="45"/>
      <c r="E16" s="46"/>
      <c r="F16" s="139">
        <v>0</v>
      </c>
      <c r="G16" s="139">
        <v>0</v>
      </c>
      <c r="I16" s="52"/>
    </row>
    <row r="17" spans="1:13" x14ac:dyDescent="0.55000000000000004">
      <c r="A17" s="46">
        <v>4</v>
      </c>
      <c r="B17" s="45" t="s">
        <v>155</v>
      </c>
      <c r="C17" s="46"/>
      <c r="D17" s="45"/>
      <c r="E17" s="46"/>
      <c r="F17" s="139">
        <v>0</v>
      </c>
      <c r="G17" s="139">
        <v>0</v>
      </c>
    </row>
    <row r="18" spans="1:13" x14ac:dyDescent="0.55000000000000004">
      <c r="A18" s="46">
        <v>5</v>
      </c>
      <c r="B18" s="45" t="s">
        <v>156</v>
      </c>
      <c r="C18" s="46"/>
      <c r="D18" s="45"/>
      <c r="E18" s="46"/>
      <c r="F18" s="139">
        <v>0</v>
      </c>
      <c r="G18" s="139">
        <v>0</v>
      </c>
      <c r="I18" s="52"/>
    </row>
    <row r="19" spans="1:13" x14ac:dyDescent="0.55000000000000004">
      <c r="A19" s="46">
        <v>6</v>
      </c>
      <c r="B19" s="45" t="s">
        <v>157</v>
      </c>
      <c r="C19" s="46"/>
      <c r="D19" s="45" t="s">
        <v>412</v>
      </c>
      <c r="E19" s="46" t="s">
        <v>413</v>
      </c>
      <c r="F19" s="259">
        <v>0</v>
      </c>
      <c r="G19" s="139">
        <v>0</v>
      </c>
    </row>
    <row r="20" spans="1:13" x14ac:dyDescent="0.55000000000000004">
      <c r="A20" s="271" t="s">
        <v>158</v>
      </c>
      <c r="B20" s="272"/>
      <c r="C20" s="272"/>
      <c r="D20" s="272"/>
      <c r="E20" s="273"/>
      <c r="F20" s="182">
        <f>SUM(F10,F15,F16:F19)</f>
        <v>0</v>
      </c>
      <c r="G20" s="55">
        <f>SUM(G10,G15,G16:G19)</f>
        <v>0</v>
      </c>
      <c r="H20" s="56"/>
      <c r="I20" s="52"/>
    </row>
    <row r="21" spans="1:13" s="58" customFormat="1" ht="32.25" customHeight="1" x14ac:dyDescent="0.55000000000000004">
      <c r="A21" s="58" t="s">
        <v>29</v>
      </c>
      <c r="F21" s="244">
        <f>F20</f>
        <v>0</v>
      </c>
      <c r="G21" s="58" t="s">
        <v>30</v>
      </c>
      <c r="H21" s="60"/>
      <c r="J21" s="60"/>
      <c r="M21" s="60"/>
    </row>
    <row r="22" spans="1:13" s="58" customFormat="1" x14ac:dyDescent="0.55000000000000004">
      <c r="A22" s="274" t="s">
        <v>31</v>
      </c>
      <c r="B22" s="274"/>
      <c r="C22" s="274"/>
      <c r="D22" s="274"/>
      <c r="E22" s="274"/>
      <c r="F22" s="171">
        <f>G20</f>
        <v>0</v>
      </c>
      <c r="G22" s="58" t="s">
        <v>32</v>
      </c>
      <c r="I22" s="60"/>
    </row>
    <row r="23" spans="1:13" x14ac:dyDescent="0.55000000000000004">
      <c r="H23" s="52"/>
      <c r="J23" s="52"/>
      <c r="M23" s="52"/>
    </row>
    <row r="24" spans="1:13" s="64" customFormat="1" ht="32.25" customHeight="1" x14ac:dyDescent="0.2">
      <c r="A24" s="275" t="s">
        <v>430</v>
      </c>
      <c r="B24" s="275"/>
      <c r="C24" s="275"/>
      <c r="D24" s="275"/>
      <c r="E24" s="275"/>
      <c r="F24" s="275"/>
      <c r="G24" s="275"/>
      <c r="H24" s="62"/>
      <c r="I24" s="62"/>
      <c r="J24" s="62"/>
      <c r="M24" s="62"/>
    </row>
    <row r="25" spans="1:13" ht="60.95" customHeight="1" x14ac:dyDescent="0.55000000000000004">
      <c r="E25" s="56"/>
      <c r="F25" s="65"/>
      <c r="G25" s="66" t="s">
        <v>33</v>
      </c>
    </row>
    <row r="27" spans="1:13" x14ac:dyDescent="0.55000000000000004">
      <c r="E27" s="52"/>
    </row>
    <row r="29" spans="1:13" x14ac:dyDescent="0.55000000000000004">
      <c r="E29" s="67"/>
      <c r="J29" s="52"/>
      <c r="M29" s="52"/>
    </row>
    <row r="30" spans="1:13" x14ac:dyDescent="0.55000000000000004">
      <c r="H30" s="50"/>
      <c r="I30" s="52"/>
    </row>
    <row r="37" spans="1:2" x14ac:dyDescent="0.55000000000000004">
      <c r="A37" s="52"/>
    </row>
    <row r="38" spans="1:2" x14ac:dyDescent="0.55000000000000004">
      <c r="A38" s="52"/>
    </row>
    <row r="39" spans="1:2" x14ac:dyDescent="0.55000000000000004">
      <c r="A39" s="52"/>
    </row>
    <row r="40" spans="1:2" x14ac:dyDescent="0.55000000000000004">
      <c r="A40" s="52"/>
      <c r="B40" s="52"/>
    </row>
    <row r="41" spans="1:2" x14ac:dyDescent="0.55000000000000004">
      <c r="A41" s="52"/>
    </row>
    <row r="42" spans="1:2" x14ac:dyDescent="0.55000000000000004">
      <c r="A42" s="52"/>
      <c r="B42" s="52"/>
    </row>
    <row r="43" spans="1:2" x14ac:dyDescent="0.55000000000000004">
      <c r="A43" s="52"/>
    </row>
    <row r="44" spans="1:2" x14ac:dyDescent="0.55000000000000004">
      <c r="A44" s="52"/>
      <c r="B44" s="52"/>
    </row>
    <row r="46" spans="1:2" x14ac:dyDescent="0.55000000000000004">
      <c r="B46" s="52"/>
    </row>
    <row r="47" spans="1:2" x14ac:dyDescent="0.55000000000000004">
      <c r="A47" s="52"/>
    </row>
    <row r="48" spans="1:2" x14ac:dyDescent="0.55000000000000004">
      <c r="A48" s="52"/>
    </row>
    <row r="49" spans="1:2" x14ac:dyDescent="0.55000000000000004">
      <c r="A49" s="52"/>
    </row>
    <row r="50" spans="1:2" x14ac:dyDescent="0.55000000000000004">
      <c r="A50" s="52"/>
      <c r="B50" s="52"/>
    </row>
    <row r="52" spans="1:2" x14ac:dyDescent="0.55000000000000004">
      <c r="A52" s="52"/>
      <c r="B52" s="52"/>
    </row>
    <row r="53" spans="1:2" x14ac:dyDescent="0.55000000000000004">
      <c r="A53" s="52"/>
    </row>
    <row r="54" spans="1:2" x14ac:dyDescent="0.55000000000000004">
      <c r="B54" s="52"/>
    </row>
    <row r="55" spans="1:2" x14ac:dyDescent="0.55000000000000004">
      <c r="B55" s="52"/>
    </row>
    <row r="58" spans="1:2" x14ac:dyDescent="0.55000000000000004">
      <c r="A58" s="52"/>
    </row>
    <row r="59" spans="1:2" x14ac:dyDescent="0.55000000000000004">
      <c r="A59" s="52"/>
    </row>
    <row r="60" spans="1:2" x14ac:dyDescent="0.55000000000000004">
      <c r="A60" s="52"/>
    </row>
    <row r="62" spans="1:2" x14ac:dyDescent="0.55000000000000004">
      <c r="B62" s="52"/>
    </row>
  </sheetData>
  <mergeCells count="7">
    <mergeCell ref="A22:E22"/>
    <mergeCell ref="A24:G24"/>
    <mergeCell ref="A1:G1"/>
    <mergeCell ref="A2:G2"/>
    <mergeCell ref="A10:E10"/>
    <mergeCell ref="A15:E15"/>
    <mergeCell ref="A20:E20"/>
  </mergeCells>
  <pageMargins left="0.27559055118110198" right="0.23622047244094499" top="0.70866141732283505" bottom="0.66929133858267698" header="0.31496062992126" footer="0.31496062992126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109"/>
  <sheetViews>
    <sheetView showGridLines="0" view="pageBreakPreview" zoomScale="110" zoomScaleNormal="120" zoomScaleSheetLayoutView="110" workbookViewId="0">
      <pane ySplit="3" topLeftCell="A19" activePane="bottomLeft" state="frozen"/>
      <selection pane="bottomLeft" activeCell="A71" sqref="A71"/>
    </sheetView>
  </sheetViews>
  <sheetFormatPr defaultColWidth="9.125" defaultRowHeight="24" x14ac:dyDescent="0.55000000000000004"/>
  <cols>
    <col min="1" max="1" width="6.125" style="41" customWidth="1"/>
    <col min="2" max="2" width="20.625" style="41" customWidth="1"/>
    <col min="3" max="3" width="7.25" style="41" customWidth="1"/>
    <col min="4" max="4" width="15.625" style="41" customWidth="1"/>
    <col min="5" max="5" width="17.12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311" t="s">
        <v>235</v>
      </c>
      <c r="B1" s="311"/>
      <c r="C1" s="311"/>
      <c r="D1" s="311"/>
      <c r="E1" s="311"/>
      <c r="F1" s="311"/>
      <c r="G1" s="311"/>
    </row>
    <row r="2" spans="1:9" ht="6" customHeight="1" x14ac:dyDescent="0.6">
      <c r="A2" s="283"/>
      <c r="B2" s="283"/>
      <c r="C2" s="283"/>
      <c r="D2" s="283"/>
      <c r="E2" s="283"/>
      <c r="F2" s="283"/>
      <c r="G2" s="283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122" t="s">
        <v>5</v>
      </c>
      <c r="G3" s="42" t="s">
        <v>6</v>
      </c>
    </row>
    <row r="4" spans="1:9" x14ac:dyDescent="0.55000000000000004">
      <c r="A4" s="44" t="s">
        <v>159</v>
      </c>
      <c r="B4" s="45" t="s">
        <v>160</v>
      </c>
      <c r="C4" s="46"/>
      <c r="D4" s="45"/>
      <c r="E4" s="46"/>
      <c r="F4" s="175">
        <v>0</v>
      </c>
      <c r="G4" s="175">
        <v>0</v>
      </c>
      <c r="I4" s="48"/>
    </row>
    <row r="5" spans="1:9" x14ac:dyDescent="0.55000000000000004">
      <c r="A5" s="209" t="s">
        <v>83</v>
      </c>
      <c r="B5" s="210" t="s">
        <v>161</v>
      </c>
      <c r="C5" s="78">
        <v>3</v>
      </c>
      <c r="D5" s="210" t="s">
        <v>259</v>
      </c>
      <c r="E5" s="78" t="s">
        <v>247</v>
      </c>
      <c r="F5" s="211">
        <v>0</v>
      </c>
      <c r="G5" s="212">
        <v>0</v>
      </c>
      <c r="I5" s="48"/>
    </row>
    <row r="6" spans="1:9" x14ac:dyDescent="0.55000000000000004">
      <c r="A6" s="209"/>
      <c r="B6" s="210"/>
      <c r="C6" s="78">
        <v>13</v>
      </c>
      <c r="D6" s="210" t="s">
        <v>281</v>
      </c>
      <c r="E6" s="78" t="s">
        <v>18</v>
      </c>
      <c r="F6" s="211">
        <v>0</v>
      </c>
      <c r="G6" s="212">
        <v>0</v>
      </c>
      <c r="I6" s="48"/>
    </row>
    <row r="7" spans="1:9" x14ac:dyDescent="0.55000000000000004">
      <c r="A7" s="209"/>
      <c r="B7" s="210"/>
      <c r="C7" s="213">
        <v>4</v>
      </c>
      <c r="D7" s="214" t="s">
        <v>260</v>
      </c>
      <c r="E7" s="213" t="s">
        <v>261</v>
      </c>
      <c r="F7" s="215">
        <v>0</v>
      </c>
      <c r="G7" s="216">
        <v>0</v>
      </c>
      <c r="I7" s="48"/>
    </row>
    <row r="8" spans="1:9" s="135" customFormat="1" x14ac:dyDescent="0.55000000000000004">
      <c r="A8" s="217"/>
      <c r="B8" s="218"/>
      <c r="C8" s="213">
        <v>9</v>
      </c>
      <c r="D8" s="214" t="s">
        <v>282</v>
      </c>
      <c r="E8" s="213" t="s">
        <v>283</v>
      </c>
      <c r="F8" s="215">
        <v>0</v>
      </c>
      <c r="G8" s="216">
        <v>0</v>
      </c>
      <c r="I8" s="136"/>
    </row>
    <row r="9" spans="1:9" s="135" customFormat="1" x14ac:dyDescent="0.55000000000000004">
      <c r="A9" s="217"/>
      <c r="B9" s="218"/>
      <c r="C9" s="213">
        <v>2</v>
      </c>
      <c r="D9" s="214" t="s">
        <v>259</v>
      </c>
      <c r="E9" s="213" t="s">
        <v>247</v>
      </c>
      <c r="F9" s="215">
        <v>0</v>
      </c>
      <c r="G9" s="216">
        <v>0</v>
      </c>
      <c r="I9" s="136"/>
    </row>
    <row r="10" spans="1:9" s="135" customFormat="1" x14ac:dyDescent="0.55000000000000004">
      <c r="A10" s="217"/>
      <c r="B10" s="218"/>
      <c r="C10" s="213">
        <v>11</v>
      </c>
      <c r="D10" s="214" t="s">
        <v>281</v>
      </c>
      <c r="E10" s="213" t="s">
        <v>18</v>
      </c>
      <c r="F10" s="215">
        <v>0</v>
      </c>
      <c r="G10" s="216">
        <v>0</v>
      </c>
      <c r="I10" s="136"/>
    </row>
    <row r="11" spans="1:9" s="135" customFormat="1" x14ac:dyDescent="0.55000000000000004">
      <c r="A11" s="217"/>
      <c r="B11" s="218"/>
      <c r="C11" s="78">
        <v>5</v>
      </c>
      <c r="D11" s="210" t="s">
        <v>262</v>
      </c>
      <c r="E11" s="78" t="s">
        <v>263</v>
      </c>
      <c r="F11" s="211">
        <v>0</v>
      </c>
      <c r="G11" s="212">
        <v>0</v>
      </c>
      <c r="I11" s="136"/>
    </row>
    <row r="12" spans="1:9" x14ac:dyDescent="0.55000000000000004">
      <c r="A12" s="209"/>
      <c r="B12" s="210"/>
      <c r="C12" s="78">
        <v>5</v>
      </c>
      <c r="D12" s="210" t="s">
        <v>264</v>
      </c>
      <c r="E12" s="78" t="s">
        <v>265</v>
      </c>
      <c r="F12" s="211">
        <v>0</v>
      </c>
      <c r="G12" s="212">
        <v>0</v>
      </c>
      <c r="I12" s="48"/>
    </row>
    <row r="13" spans="1:9" x14ac:dyDescent="0.55000000000000004">
      <c r="A13" s="209"/>
      <c r="B13" s="210"/>
      <c r="C13" s="78">
        <v>10</v>
      </c>
      <c r="D13" s="210" t="s">
        <v>266</v>
      </c>
      <c r="E13" s="78" t="s">
        <v>265</v>
      </c>
      <c r="F13" s="211">
        <v>0</v>
      </c>
      <c r="G13" s="212">
        <v>0</v>
      </c>
      <c r="I13" s="48"/>
    </row>
    <row r="14" spans="1:9" x14ac:dyDescent="0.55000000000000004">
      <c r="A14" s="209"/>
      <c r="B14" s="210"/>
      <c r="C14" s="78">
        <v>2</v>
      </c>
      <c r="D14" s="210" t="s">
        <v>266</v>
      </c>
      <c r="E14" s="78" t="s">
        <v>265</v>
      </c>
      <c r="F14" s="211">
        <v>0</v>
      </c>
      <c r="G14" s="212">
        <v>0</v>
      </c>
      <c r="I14" s="48"/>
    </row>
    <row r="15" spans="1:9" x14ac:dyDescent="0.55000000000000004">
      <c r="A15" s="209"/>
      <c r="B15" s="210"/>
      <c r="C15" s="78">
        <v>1</v>
      </c>
      <c r="D15" s="210" t="s">
        <v>266</v>
      </c>
      <c r="E15" s="78" t="s">
        <v>265</v>
      </c>
      <c r="F15" s="211">
        <v>0</v>
      </c>
      <c r="G15" s="212">
        <v>0</v>
      </c>
      <c r="I15" s="48"/>
    </row>
    <row r="16" spans="1:9" x14ac:dyDescent="0.55000000000000004">
      <c r="A16" s="209"/>
      <c r="B16" s="210"/>
      <c r="C16" s="78">
        <v>6</v>
      </c>
      <c r="D16" s="210" t="s">
        <v>264</v>
      </c>
      <c r="E16" s="78" t="s">
        <v>265</v>
      </c>
      <c r="F16" s="211">
        <v>0</v>
      </c>
      <c r="G16" s="212">
        <v>0</v>
      </c>
      <c r="I16" s="48"/>
    </row>
    <row r="17" spans="1:13" x14ac:dyDescent="0.55000000000000004">
      <c r="A17" s="209"/>
      <c r="B17" s="210"/>
      <c r="C17" s="78">
        <v>6</v>
      </c>
      <c r="D17" s="210" t="s">
        <v>266</v>
      </c>
      <c r="E17" s="78" t="s">
        <v>265</v>
      </c>
      <c r="F17" s="211">
        <v>0</v>
      </c>
      <c r="G17" s="212">
        <v>0</v>
      </c>
      <c r="I17" s="48"/>
    </row>
    <row r="18" spans="1:13" x14ac:dyDescent="0.55000000000000004">
      <c r="A18" s="209"/>
      <c r="B18" s="210"/>
      <c r="C18" s="78">
        <v>2</v>
      </c>
      <c r="D18" s="210" t="s">
        <v>284</v>
      </c>
      <c r="E18" s="78" t="s">
        <v>285</v>
      </c>
      <c r="F18" s="211">
        <v>0</v>
      </c>
      <c r="G18" s="212">
        <v>0</v>
      </c>
      <c r="I18" s="48"/>
    </row>
    <row r="19" spans="1:13" x14ac:dyDescent="0.55000000000000004">
      <c r="A19" s="209"/>
      <c r="B19" s="210"/>
      <c r="C19" s="78">
        <v>13</v>
      </c>
      <c r="D19" s="210" t="s">
        <v>288</v>
      </c>
      <c r="E19" s="78" t="s">
        <v>261</v>
      </c>
      <c r="F19" s="211">
        <v>0</v>
      </c>
      <c r="G19" s="212">
        <v>0</v>
      </c>
      <c r="I19" s="48"/>
    </row>
    <row r="20" spans="1:13" x14ac:dyDescent="0.55000000000000004">
      <c r="A20" s="209"/>
      <c r="B20" s="210"/>
      <c r="C20" s="78">
        <v>9</v>
      </c>
      <c r="D20" s="219" t="s">
        <v>289</v>
      </c>
      <c r="E20" s="78" t="s">
        <v>18</v>
      </c>
      <c r="F20" s="211">
        <v>0</v>
      </c>
      <c r="G20" s="212">
        <v>0</v>
      </c>
      <c r="I20" s="48"/>
    </row>
    <row r="21" spans="1:13" x14ac:dyDescent="0.55000000000000004">
      <c r="A21" s="279" t="s">
        <v>253</v>
      </c>
      <c r="B21" s="280"/>
      <c r="C21" s="280"/>
      <c r="D21" s="280"/>
      <c r="E21" s="280"/>
      <c r="F21" s="123">
        <f>SUM(F5:F20)</f>
        <v>0</v>
      </c>
      <c r="G21" s="123">
        <f>SUM(G5:G20)</f>
        <v>0</v>
      </c>
      <c r="H21" s="50"/>
      <c r="I21" s="51"/>
      <c r="J21" s="52"/>
      <c r="M21" s="52"/>
    </row>
    <row r="22" spans="1:13" x14ac:dyDescent="0.55000000000000004">
      <c r="A22" s="92" t="s">
        <v>89</v>
      </c>
      <c r="B22" s="93" t="s">
        <v>162</v>
      </c>
      <c r="C22" s="94">
        <v>3</v>
      </c>
      <c r="D22" s="93" t="s">
        <v>326</v>
      </c>
      <c r="E22" s="94" t="s">
        <v>327</v>
      </c>
      <c r="F22" s="223">
        <v>0</v>
      </c>
      <c r="G22" s="223">
        <v>0</v>
      </c>
      <c r="I22" s="48"/>
    </row>
    <row r="23" spans="1:13" s="58" customFormat="1" x14ac:dyDescent="0.55000000000000004">
      <c r="A23" s="314" t="s">
        <v>328</v>
      </c>
      <c r="B23" s="315"/>
      <c r="C23" s="315"/>
      <c r="D23" s="315"/>
      <c r="E23" s="315"/>
      <c r="F23" s="124">
        <f>SUM(F22)</f>
        <v>0</v>
      </c>
      <c r="G23" s="124">
        <f>SUM(G22)</f>
        <v>0</v>
      </c>
      <c r="H23" s="224"/>
      <c r="I23" s="61"/>
      <c r="J23" s="60"/>
      <c r="M23" s="60"/>
    </row>
    <row r="24" spans="1:13" x14ac:dyDescent="0.55000000000000004">
      <c r="A24" s="44" t="s">
        <v>98</v>
      </c>
      <c r="B24" s="45" t="s">
        <v>163</v>
      </c>
      <c r="C24" s="46"/>
      <c r="D24" s="45"/>
      <c r="E24" s="46"/>
      <c r="F24" s="175">
        <v>0</v>
      </c>
      <c r="G24" s="175">
        <v>0</v>
      </c>
      <c r="I24" s="48"/>
    </row>
    <row r="25" spans="1:13" x14ac:dyDescent="0.55000000000000004">
      <c r="A25" s="44" t="s">
        <v>104</v>
      </c>
      <c r="B25" s="45" t="s">
        <v>164</v>
      </c>
      <c r="C25" s="46"/>
      <c r="D25" s="45"/>
      <c r="E25" s="46"/>
      <c r="F25" s="175">
        <v>0</v>
      </c>
      <c r="G25" s="175">
        <v>0</v>
      </c>
      <c r="I25" s="48"/>
    </row>
    <row r="26" spans="1:13" x14ac:dyDescent="0.55000000000000004">
      <c r="A26" s="44" t="s">
        <v>112</v>
      </c>
      <c r="B26" s="45" t="s">
        <v>165</v>
      </c>
      <c r="C26" s="46"/>
      <c r="D26" s="45"/>
      <c r="E26" s="46"/>
      <c r="F26" s="175">
        <v>0</v>
      </c>
      <c r="G26" s="175">
        <v>0</v>
      </c>
      <c r="I26" s="48"/>
    </row>
    <row r="27" spans="1:13" x14ac:dyDescent="0.55000000000000004">
      <c r="A27" s="44" t="s">
        <v>166</v>
      </c>
      <c r="B27" s="45" t="s">
        <v>167</v>
      </c>
      <c r="C27" s="46"/>
      <c r="D27" s="45"/>
      <c r="E27" s="46"/>
      <c r="F27" s="175">
        <v>0</v>
      </c>
      <c r="G27" s="175">
        <v>0</v>
      </c>
      <c r="I27" s="48"/>
    </row>
    <row r="28" spans="1:13" x14ac:dyDescent="0.55000000000000004">
      <c r="A28" s="44" t="s">
        <v>168</v>
      </c>
      <c r="B28" s="45" t="s">
        <v>169</v>
      </c>
      <c r="C28" s="46"/>
      <c r="D28" s="45"/>
      <c r="E28" s="46"/>
      <c r="F28" s="175">
        <v>0</v>
      </c>
      <c r="G28" s="175">
        <v>0</v>
      </c>
      <c r="I28" s="48"/>
    </row>
    <row r="29" spans="1:13" x14ac:dyDescent="0.55000000000000004">
      <c r="A29" s="44" t="s">
        <v>170</v>
      </c>
      <c r="B29" s="45" t="s">
        <v>171</v>
      </c>
      <c r="C29" s="46"/>
      <c r="D29" s="45"/>
      <c r="E29" s="46"/>
      <c r="F29" s="175">
        <v>0</v>
      </c>
      <c r="G29" s="175">
        <v>0</v>
      </c>
      <c r="I29" s="48"/>
    </row>
    <row r="30" spans="1:13" x14ac:dyDescent="0.55000000000000004">
      <c r="A30" s="44" t="s">
        <v>172</v>
      </c>
      <c r="B30" s="49" t="s">
        <v>173</v>
      </c>
      <c r="C30" s="46"/>
      <c r="D30" s="46"/>
      <c r="E30" s="46"/>
      <c r="F30" s="175">
        <v>0</v>
      </c>
      <c r="G30" s="175">
        <v>0</v>
      </c>
      <c r="H30" s="50"/>
      <c r="I30" s="51"/>
    </row>
    <row r="31" spans="1:13" s="193" customFormat="1" x14ac:dyDescent="0.55000000000000004">
      <c r="A31" s="185" t="s">
        <v>174</v>
      </c>
      <c r="B31" s="186" t="s">
        <v>175</v>
      </c>
      <c r="C31" s="187">
        <v>4</v>
      </c>
      <c r="D31" s="187" t="s">
        <v>176</v>
      </c>
      <c r="E31" s="187" t="s">
        <v>177</v>
      </c>
      <c r="F31" s="188">
        <v>0</v>
      </c>
      <c r="G31" s="189">
        <v>0</v>
      </c>
      <c r="H31" s="190"/>
      <c r="I31" s="191"/>
      <c r="J31" s="192"/>
      <c r="M31" s="192"/>
    </row>
    <row r="32" spans="1:13" s="193" customFormat="1" x14ac:dyDescent="0.55000000000000004">
      <c r="A32" s="185"/>
      <c r="B32" s="186"/>
      <c r="C32" s="187">
        <v>3</v>
      </c>
      <c r="D32" s="187" t="s">
        <v>179</v>
      </c>
      <c r="E32" s="187" t="s">
        <v>180</v>
      </c>
      <c r="F32" s="188">
        <v>0</v>
      </c>
      <c r="G32" s="189">
        <v>0</v>
      </c>
      <c r="H32" s="190"/>
      <c r="I32" s="191"/>
      <c r="J32" s="192"/>
      <c r="M32" s="192"/>
    </row>
    <row r="33" spans="1:13" s="193" customFormat="1" x14ac:dyDescent="0.55000000000000004">
      <c r="A33" s="185"/>
      <c r="B33" s="186"/>
      <c r="C33" s="187">
        <v>4</v>
      </c>
      <c r="D33" s="187" t="s">
        <v>248</v>
      </c>
      <c r="E33" s="187" t="s">
        <v>249</v>
      </c>
      <c r="F33" s="188">
        <v>0</v>
      </c>
      <c r="G33" s="189">
        <v>0</v>
      </c>
      <c r="H33" s="190"/>
      <c r="I33" s="191"/>
      <c r="J33" s="192"/>
      <c r="M33" s="192"/>
    </row>
    <row r="34" spans="1:13" s="193" customFormat="1" x14ac:dyDescent="0.55000000000000004">
      <c r="A34" s="185"/>
      <c r="B34" s="186"/>
      <c r="C34" s="187">
        <v>5</v>
      </c>
      <c r="D34" s="187" t="s">
        <v>248</v>
      </c>
      <c r="E34" s="187" t="s">
        <v>249</v>
      </c>
      <c r="F34" s="188">
        <v>0</v>
      </c>
      <c r="G34" s="189">
        <v>0</v>
      </c>
      <c r="H34" s="190"/>
      <c r="I34" s="191"/>
      <c r="J34" s="192"/>
      <c r="M34" s="192"/>
    </row>
    <row r="35" spans="1:13" s="193" customFormat="1" x14ac:dyDescent="0.55000000000000004">
      <c r="A35" s="185"/>
      <c r="B35" s="186"/>
      <c r="C35" s="187">
        <v>6</v>
      </c>
      <c r="D35" s="187" t="s">
        <v>248</v>
      </c>
      <c r="E35" s="187" t="s">
        <v>249</v>
      </c>
      <c r="F35" s="188">
        <v>0</v>
      </c>
      <c r="G35" s="189">
        <v>0</v>
      </c>
      <c r="H35" s="190"/>
      <c r="I35" s="191"/>
      <c r="J35" s="192"/>
      <c r="M35" s="192"/>
    </row>
    <row r="36" spans="1:13" s="193" customFormat="1" x14ac:dyDescent="0.55000000000000004">
      <c r="A36" s="185"/>
      <c r="B36" s="186"/>
      <c r="C36" s="187">
        <v>2</v>
      </c>
      <c r="D36" s="187" t="s">
        <v>248</v>
      </c>
      <c r="E36" s="187" t="s">
        <v>249</v>
      </c>
      <c r="F36" s="188">
        <v>0</v>
      </c>
      <c r="G36" s="189">
        <v>0</v>
      </c>
      <c r="H36" s="190"/>
      <c r="I36" s="191"/>
      <c r="J36" s="192"/>
      <c r="M36" s="192"/>
    </row>
    <row r="37" spans="1:13" s="193" customFormat="1" x14ac:dyDescent="0.55000000000000004">
      <c r="A37" s="185"/>
      <c r="B37" s="186"/>
      <c r="C37" s="187">
        <v>10</v>
      </c>
      <c r="D37" s="187" t="s">
        <v>248</v>
      </c>
      <c r="E37" s="187" t="s">
        <v>249</v>
      </c>
      <c r="F37" s="188">
        <v>0</v>
      </c>
      <c r="G37" s="189">
        <v>0</v>
      </c>
      <c r="H37" s="190"/>
      <c r="I37" s="191"/>
      <c r="J37" s="192"/>
      <c r="M37" s="192"/>
    </row>
    <row r="38" spans="1:13" s="193" customFormat="1" x14ac:dyDescent="0.55000000000000004">
      <c r="A38" s="185"/>
      <c r="B38" s="186"/>
      <c r="C38" s="187">
        <v>4</v>
      </c>
      <c r="D38" s="187" t="s">
        <v>267</v>
      </c>
      <c r="E38" s="187" t="s">
        <v>250</v>
      </c>
      <c r="F38" s="188">
        <v>0</v>
      </c>
      <c r="G38" s="189">
        <v>0</v>
      </c>
      <c r="H38" s="190"/>
      <c r="I38" s="191"/>
      <c r="J38" s="192"/>
      <c r="M38" s="192"/>
    </row>
    <row r="39" spans="1:13" s="193" customFormat="1" x14ac:dyDescent="0.55000000000000004">
      <c r="A39" s="185"/>
      <c r="B39" s="186"/>
      <c r="C39" s="187">
        <v>2</v>
      </c>
      <c r="D39" s="187" t="s">
        <v>268</v>
      </c>
      <c r="E39" s="187" t="s">
        <v>273</v>
      </c>
      <c r="F39" s="188">
        <v>0</v>
      </c>
      <c r="G39" s="189">
        <v>0</v>
      </c>
      <c r="H39" s="190"/>
      <c r="I39" s="191"/>
      <c r="J39" s="192"/>
      <c r="M39" s="192"/>
    </row>
    <row r="40" spans="1:13" s="193" customFormat="1" x14ac:dyDescent="0.55000000000000004">
      <c r="A40" s="185"/>
      <c r="B40" s="186"/>
      <c r="C40" s="187">
        <v>1</v>
      </c>
      <c r="D40" s="187" t="s">
        <v>268</v>
      </c>
      <c r="E40" s="187" t="s">
        <v>273</v>
      </c>
      <c r="F40" s="188">
        <v>0</v>
      </c>
      <c r="G40" s="189">
        <v>0</v>
      </c>
      <c r="H40" s="190"/>
      <c r="I40" s="191"/>
      <c r="J40" s="192"/>
      <c r="M40" s="192"/>
    </row>
    <row r="41" spans="1:13" s="193" customFormat="1" x14ac:dyDescent="0.55000000000000004">
      <c r="A41" s="185"/>
      <c r="B41" s="186"/>
      <c r="C41" s="187">
        <v>2</v>
      </c>
      <c r="D41" s="187" t="s">
        <v>269</v>
      </c>
      <c r="E41" s="187" t="s">
        <v>18</v>
      </c>
      <c r="F41" s="188">
        <v>0</v>
      </c>
      <c r="G41" s="189">
        <v>0</v>
      </c>
      <c r="H41" s="190"/>
      <c r="I41" s="191"/>
      <c r="J41" s="192"/>
      <c r="M41" s="192"/>
    </row>
    <row r="42" spans="1:13" s="193" customFormat="1" x14ac:dyDescent="0.55000000000000004">
      <c r="A42" s="185"/>
      <c r="B42" s="186"/>
      <c r="C42" s="187">
        <v>11</v>
      </c>
      <c r="D42" s="187" t="s">
        <v>270</v>
      </c>
      <c r="E42" s="187" t="s">
        <v>274</v>
      </c>
      <c r="F42" s="188">
        <v>0</v>
      </c>
      <c r="G42" s="189">
        <v>0</v>
      </c>
      <c r="H42" s="190"/>
      <c r="I42" s="191"/>
      <c r="J42" s="192"/>
      <c r="M42" s="192"/>
    </row>
    <row r="43" spans="1:13" s="193" customFormat="1" x14ac:dyDescent="0.55000000000000004">
      <c r="A43" s="185"/>
      <c r="B43" s="186"/>
      <c r="C43" s="187">
        <v>1</v>
      </c>
      <c r="D43" s="187" t="s">
        <v>271</v>
      </c>
      <c r="E43" s="187" t="s">
        <v>177</v>
      </c>
      <c r="F43" s="188">
        <v>493</v>
      </c>
      <c r="G43" s="189">
        <v>56</v>
      </c>
      <c r="H43" s="190"/>
      <c r="I43" s="191"/>
      <c r="J43" s="192"/>
      <c r="M43" s="192"/>
    </row>
    <row r="44" spans="1:13" s="193" customFormat="1" x14ac:dyDescent="0.55000000000000004">
      <c r="A44" s="185"/>
      <c r="B44" s="186"/>
      <c r="C44" s="187">
        <v>3</v>
      </c>
      <c r="D44" s="187" t="s">
        <v>272</v>
      </c>
      <c r="E44" s="187" t="s">
        <v>275</v>
      </c>
      <c r="F44" s="188">
        <v>0</v>
      </c>
      <c r="G44" s="189">
        <v>0</v>
      </c>
      <c r="H44" s="190"/>
      <c r="I44" s="191"/>
      <c r="J44" s="192"/>
      <c r="M44" s="192"/>
    </row>
    <row r="45" spans="1:13" s="193" customFormat="1" x14ac:dyDescent="0.55000000000000004">
      <c r="A45" s="185"/>
      <c r="B45" s="186"/>
      <c r="C45" s="187">
        <v>2</v>
      </c>
      <c r="D45" s="187" t="s">
        <v>290</v>
      </c>
      <c r="E45" s="187" t="s">
        <v>291</v>
      </c>
      <c r="F45" s="188">
        <v>0</v>
      </c>
      <c r="G45" s="189">
        <v>0</v>
      </c>
      <c r="H45" s="190"/>
      <c r="I45" s="191"/>
      <c r="J45" s="192"/>
      <c r="M45" s="192"/>
    </row>
    <row r="46" spans="1:13" s="193" customFormat="1" x14ac:dyDescent="0.55000000000000004">
      <c r="A46" s="185"/>
      <c r="B46" s="186"/>
      <c r="C46" s="187">
        <v>7</v>
      </c>
      <c r="D46" s="187" t="s">
        <v>292</v>
      </c>
      <c r="E46" s="187" t="s">
        <v>18</v>
      </c>
      <c r="F46" s="188">
        <v>0</v>
      </c>
      <c r="G46" s="189">
        <v>0</v>
      </c>
      <c r="H46" s="190"/>
      <c r="I46" s="191"/>
      <c r="J46" s="192"/>
      <c r="M46" s="192"/>
    </row>
    <row r="47" spans="1:13" s="193" customFormat="1" x14ac:dyDescent="0.55000000000000004">
      <c r="A47" s="185"/>
      <c r="B47" s="186"/>
      <c r="C47" s="187" t="s">
        <v>27</v>
      </c>
      <c r="D47" s="187" t="s">
        <v>290</v>
      </c>
      <c r="E47" s="187" t="s">
        <v>291</v>
      </c>
      <c r="F47" s="188">
        <v>3457.2</v>
      </c>
      <c r="G47" s="189">
        <v>408</v>
      </c>
      <c r="H47" s="190"/>
      <c r="I47" s="191"/>
      <c r="J47" s="192"/>
      <c r="M47" s="192"/>
    </row>
    <row r="48" spans="1:13" s="193" customFormat="1" x14ac:dyDescent="0.55000000000000004">
      <c r="A48" s="185"/>
      <c r="B48" s="186"/>
      <c r="C48" s="187" t="s">
        <v>27</v>
      </c>
      <c r="D48" s="187" t="s">
        <v>432</v>
      </c>
      <c r="E48" s="187" t="s">
        <v>291</v>
      </c>
      <c r="F48" s="188">
        <v>984</v>
      </c>
      <c r="G48" s="189">
        <v>127</v>
      </c>
      <c r="H48" s="190"/>
      <c r="I48" s="191"/>
      <c r="J48" s="192"/>
      <c r="M48" s="192"/>
    </row>
    <row r="49" spans="1:13" s="193" customFormat="1" x14ac:dyDescent="0.55000000000000004">
      <c r="A49" s="185"/>
      <c r="B49" s="186"/>
      <c r="C49" s="187" t="s">
        <v>27</v>
      </c>
      <c r="D49" s="187" t="s">
        <v>293</v>
      </c>
      <c r="E49" s="187" t="s">
        <v>291</v>
      </c>
      <c r="F49" s="188">
        <v>866.25</v>
      </c>
      <c r="G49" s="189">
        <v>118</v>
      </c>
      <c r="H49" s="190"/>
      <c r="I49" s="191"/>
      <c r="J49" s="192"/>
      <c r="M49" s="192"/>
    </row>
    <row r="50" spans="1:13" s="193" customFormat="1" x14ac:dyDescent="0.55000000000000004">
      <c r="A50" s="185"/>
      <c r="B50" s="186"/>
      <c r="C50" s="187">
        <v>7</v>
      </c>
      <c r="D50" s="187" t="s">
        <v>292</v>
      </c>
      <c r="E50" s="187" t="s">
        <v>18</v>
      </c>
      <c r="F50" s="188">
        <v>0</v>
      </c>
      <c r="G50" s="189">
        <v>0</v>
      </c>
      <c r="H50" s="190"/>
      <c r="I50" s="191"/>
      <c r="J50" s="192"/>
      <c r="M50" s="192"/>
    </row>
    <row r="51" spans="1:13" s="193" customFormat="1" x14ac:dyDescent="0.55000000000000004">
      <c r="A51" s="185"/>
      <c r="B51" s="186"/>
      <c r="C51" s="187">
        <v>1</v>
      </c>
      <c r="D51" s="187" t="s">
        <v>268</v>
      </c>
      <c r="E51" s="187" t="s">
        <v>273</v>
      </c>
      <c r="F51" s="188">
        <v>0</v>
      </c>
      <c r="G51" s="189">
        <v>0</v>
      </c>
      <c r="H51" s="190"/>
      <c r="I51" s="191"/>
      <c r="J51" s="192"/>
      <c r="M51" s="192"/>
    </row>
    <row r="52" spans="1:13" s="193" customFormat="1" x14ac:dyDescent="0.55000000000000004">
      <c r="A52" s="185"/>
      <c r="B52" s="186"/>
      <c r="C52" s="187">
        <v>7</v>
      </c>
      <c r="D52" s="187" t="s">
        <v>294</v>
      </c>
      <c r="E52" s="187" t="s">
        <v>180</v>
      </c>
      <c r="F52" s="188">
        <v>0</v>
      </c>
      <c r="G52" s="189">
        <v>0</v>
      </c>
      <c r="H52" s="190"/>
      <c r="I52" s="191"/>
      <c r="J52" s="192"/>
      <c r="M52" s="192"/>
    </row>
    <row r="53" spans="1:13" x14ac:dyDescent="0.55000000000000004">
      <c r="A53" s="312" t="s">
        <v>233</v>
      </c>
      <c r="B53" s="313"/>
      <c r="C53" s="313"/>
      <c r="D53" s="313"/>
      <c r="E53" s="313"/>
      <c r="F53" s="262">
        <f>SUM(F31:F52)</f>
        <v>5800.45</v>
      </c>
      <c r="G53" s="263">
        <f>SUM(G31:G52)</f>
        <v>709</v>
      </c>
      <c r="H53" s="50"/>
      <c r="I53" s="51"/>
      <c r="J53" s="52"/>
      <c r="M53" s="52"/>
    </row>
    <row r="54" spans="1:13" x14ac:dyDescent="0.55000000000000004">
      <c r="A54" s="92" t="s">
        <v>178</v>
      </c>
      <c r="B54" s="220" t="s">
        <v>182</v>
      </c>
      <c r="C54" s="94">
        <v>22</v>
      </c>
      <c r="D54" s="94" t="s">
        <v>183</v>
      </c>
      <c r="E54" s="94" t="s">
        <v>184</v>
      </c>
      <c r="F54" s="221">
        <v>203</v>
      </c>
      <c r="G54" s="222">
        <v>22</v>
      </c>
      <c r="H54" s="190"/>
      <c r="I54" s="51"/>
      <c r="J54" s="52"/>
      <c r="M54" s="52"/>
    </row>
    <row r="55" spans="1:13" x14ac:dyDescent="0.55000000000000004">
      <c r="A55" s="92"/>
      <c r="B55" s="220"/>
      <c r="C55" s="94">
        <v>10</v>
      </c>
      <c r="D55" s="94" t="s">
        <v>232</v>
      </c>
      <c r="E55" s="94" t="s">
        <v>184</v>
      </c>
      <c r="F55" s="221">
        <v>152</v>
      </c>
      <c r="G55" s="222">
        <v>20</v>
      </c>
      <c r="H55" s="190"/>
      <c r="I55" s="51"/>
      <c r="J55" s="52"/>
      <c r="M55" s="52"/>
    </row>
    <row r="56" spans="1:13" x14ac:dyDescent="0.55000000000000004">
      <c r="A56" s="92"/>
      <c r="B56" s="220"/>
      <c r="C56" s="94">
        <v>8</v>
      </c>
      <c r="D56" s="94" t="s">
        <v>232</v>
      </c>
      <c r="E56" s="94" t="s">
        <v>184</v>
      </c>
      <c r="F56" s="221">
        <v>515</v>
      </c>
      <c r="G56" s="222">
        <v>50</v>
      </c>
      <c r="H56" s="190"/>
      <c r="I56" s="51"/>
      <c r="J56" s="52"/>
      <c r="M56" s="52"/>
    </row>
    <row r="57" spans="1:13" s="58" customFormat="1" x14ac:dyDescent="0.55000000000000004">
      <c r="A57" s="314" t="s">
        <v>234</v>
      </c>
      <c r="B57" s="315"/>
      <c r="C57" s="315"/>
      <c r="D57" s="315"/>
      <c r="E57" s="315"/>
      <c r="F57" s="124">
        <f>SUM(F54:F56)</f>
        <v>870</v>
      </c>
      <c r="G57" s="70">
        <f>SUM(G54:G56)</f>
        <v>92</v>
      </c>
      <c r="H57" s="190"/>
      <c r="I57" s="61"/>
      <c r="J57" s="60"/>
      <c r="M57" s="60"/>
    </row>
    <row r="58" spans="1:13" x14ac:dyDescent="0.55000000000000004">
      <c r="A58" s="245" t="s">
        <v>181</v>
      </c>
      <c r="B58" s="246" t="s">
        <v>186</v>
      </c>
      <c r="C58" s="247">
        <v>8</v>
      </c>
      <c r="D58" s="247" t="s">
        <v>382</v>
      </c>
      <c r="E58" s="247" t="s">
        <v>384</v>
      </c>
      <c r="F58" s="264">
        <v>0</v>
      </c>
      <c r="G58" s="248">
        <v>0</v>
      </c>
      <c r="H58" s="190"/>
      <c r="I58" s="51"/>
      <c r="J58" s="52"/>
      <c r="M58" s="52"/>
    </row>
    <row r="59" spans="1:13" x14ac:dyDescent="0.55000000000000004">
      <c r="A59" s="245"/>
      <c r="B59" s="246"/>
      <c r="C59" s="247">
        <v>14</v>
      </c>
      <c r="D59" s="247" t="s">
        <v>383</v>
      </c>
      <c r="E59" s="247" t="s">
        <v>384</v>
      </c>
      <c r="F59" s="264">
        <v>0</v>
      </c>
      <c r="G59" s="265">
        <v>0</v>
      </c>
      <c r="H59" s="190"/>
      <c r="I59" s="51"/>
      <c r="J59" s="52"/>
      <c r="M59" s="52"/>
    </row>
    <row r="60" spans="1:13" x14ac:dyDescent="0.55000000000000004">
      <c r="A60" s="245"/>
      <c r="B60" s="246"/>
      <c r="C60" s="247">
        <v>14</v>
      </c>
      <c r="D60" s="247" t="s">
        <v>286</v>
      </c>
      <c r="E60" s="247" t="s">
        <v>287</v>
      </c>
      <c r="F60" s="264">
        <v>0</v>
      </c>
      <c r="G60" s="265">
        <v>0</v>
      </c>
      <c r="H60" s="190"/>
      <c r="I60" s="51"/>
      <c r="J60" s="52"/>
      <c r="M60" s="52"/>
    </row>
    <row r="61" spans="1:13" x14ac:dyDescent="0.55000000000000004">
      <c r="A61" s="316" t="s">
        <v>251</v>
      </c>
      <c r="B61" s="317"/>
      <c r="C61" s="317"/>
      <c r="D61" s="317"/>
      <c r="E61" s="317"/>
      <c r="F61" s="266">
        <f>SUM(F58:F60)</f>
        <v>0</v>
      </c>
      <c r="G61" s="266">
        <f>SUM(G58:G60)</f>
        <v>0</v>
      </c>
      <c r="H61" s="190"/>
      <c r="I61" s="51"/>
      <c r="J61" s="52"/>
      <c r="M61" s="52"/>
    </row>
    <row r="62" spans="1:13" x14ac:dyDescent="0.55000000000000004">
      <c r="A62" s="44" t="s">
        <v>185</v>
      </c>
      <c r="B62" s="49" t="s">
        <v>188</v>
      </c>
      <c r="C62" s="46"/>
      <c r="D62" s="46"/>
      <c r="E62" s="46"/>
      <c r="F62" s="175">
        <v>0</v>
      </c>
      <c r="G62" s="175">
        <v>0</v>
      </c>
      <c r="H62" s="190"/>
      <c r="I62" s="48"/>
      <c r="J62" s="52"/>
      <c r="M62" s="52"/>
    </row>
    <row r="63" spans="1:13" x14ac:dyDescent="0.55000000000000004">
      <c r="A63" s="242" t="s">
        <v>187</v>
      </c>
      <c r="B63" s="53" t="s">
        <v>189</v>
      </c>
      <c r="C63" s="54">
        <v>7</v>
      </c>
      <c r="D63" s="54" t="s">
        <v>385</v>
      </c>
      <c r="E63" s="54" t="s">
        <v>387</v>
      </c>
      <c r="F63" s="177">
        <v>0</v>
      </c>
      <c r="G63" s="177">
        <v>0</v>
      </c>
      <c r="H63" s="190"/>
      <c r="I63" s="51"/>
      <c r="J63" s="52"/>
      <c r="M63" s="52"/>
    </row>
    <row r="64" spans="1:13" x14ac:dyDescent="0.55000000000000004">
      <c r="A64" s="242"/>
      <c r="B64" s="53"/>
      <c r="C64" s="54">
        <v>6</v>
      </c>
      <c r="D64" s="54" t="s">
        <v>386</v>
      </c>
      <c r="E64" s="54" t="s">
        <v>387</v>
      </c>
      <c r="F64" s="177">
        <v>0</v>
      </c>
      <c r="G64" s="177">
        <v>0</v>
      </c>
      <c r="H64" s="190"/>
      <c r="I64" s="51"/>
      <c r="J64" s="52"/>
      <c r="M64" s="52"/>
    </row>
    <row r="65" spans="1:13" x14ac:dyDescent="0.55000000000000004">
      <c r="A65" s="242"/>
      <c r="B65" s="53"/>
      <c r="C65" s="54"/>
      <c r="D65" s="54" t="s">
        <v>401</v>
      </c>
      <c r="E65" s="54" t="s">
        <v>387</v>
      </c>
      <c r="F65" s="257">
        <v>0</v>
      </c>
      <c r="G65" s="177">
        <v>0</v>
      </c>
      <c r="H65" s="190"/>
      <c r="I65" s="51"/>
      <c r="J65" s="52"/>
      <c r="M65" s="52"/>
    </row>
    <row r="66" spans="1:13" x14ac:dyDescent="0.55000000000000004">
      <c r="A66" s="318" t="s">
        <v>252</v>
      </c>
      <c r="B66" s="319"/>
      <c r="C66" s="319"/>
      <c r="D66" s="319"/>
      <c r="E66" s="319"/>
      <c r="F66" s="258">
        <f>SUM(F63:F65)</f>
        <v>0</v>
      </c>
      <c r="G66" s="258">
        <f>SUM(G63:G65)</f>
        <v>0</v>
      </c>
      <c r="H66" s="50"/>
      <c r="I66" s="51"/>
      <c r="J66" s="52"/>
      <c r="M66" s="52"/>
    </row>
    <row r="67" spans="1:13" x14ac:dyDescent="0.55000000000000004">
      <c r="A67" s="271" t="s">
        <v>190</v>
      </c>
      <c r="B67" s="272"/>
      <c r="C67" s="272"/>
      <c r="D67" s="272"/>
      <c r="E67" s="273"/>
      <c r="F67" s="111">
        <f>SUM(F4+F21+F23+F24+F25+F26+F27+F28+F29+F30+F53+F57+F61+F62+F66)</f>
        <v>6670.45</v>
      </c>
      <c r="G67" s="111">
        <f>SUM(G4+G21+G23+G24+G25+G26+G27+G28+G29+G30+G53+G57+G61+G62+G66)</f>
        <v>801</v>
      </c>
      <c r="H67" s="56"/>
      <c r="I67" s="51"/>
    </row>
    <row r="68" spans="1:13" s="58" customFormat="1" ht="32.25" customHeight="1" x14ac:dyDescent="0.55000000000000004">
      <c r="A68" s="57" t="s">
        <v>29</v>
      </c>
      <c r="F68" s="112">
        <f>F67</f>
        <v>6670.45</v>
      </c>
      <c r="G68" s="57" t="s">
        <v>30</v>
      </c>
      <c r="H68" s="60"/>
      <c r="I68" s="57"/>
      <c r="J68" s="60"/>
      <c r="M68" s="60"/>
    </row>
    <row r="69" spans="1:13" s="57" customFormat="1" ht="21.75" x14ac:dyDescent="0.5">
      <c r="A69" s="296" t="s">
        <v>191</v>
      </c>
      <c r="B69" s="296"/>
      <c r="C69" s="296"/>
      <c r="D69" s="296"/>
      <c r="E69" s="296"/>
      <c r="F69" s="112">
        <f>G67</f>
        <v>801</v>
      </c>
      <c r="G69" s="57" t="s">
        <v>32</v>
      </c>
      <c r="I69" s="61"/>
    </row>
    <row r="70" spans="1:13" s="64" customFormat="1" ht="32.25" customHeight="1" x14ac:dyDescent="0.2">
      <c r="A70" s="308" t="s">
        <v>431</v>
      </c>
      <c r="B70" s="308"/>
      <c r="C70" s="308"/>
      <c r="D70" s="308"/>
      <c r="E70" s="308"/>
      <c r="F70" s="308"/>
      <c r="G70" s="308"/>
      <c r="H70" s="62"/>
      <c r="I70" s="63"/>
      <c r="J70" s="62"/>
      <c r="M70" s="62"/>
    </row>
    <row r="71" spans="1:13" ht="51" customHeight="1" x14ac:dyDescent="0.55000000000000004">
      <c r="A71" s="41" t="s">
        <v>325</v>
      </c>
      <c r="E71" s="56"/>
      <c r="G71" s="66" t="s">
        <v>33</v>
      </c>
      <c r="I71" s="48"/>
    </row>
    <row r="72" spans="1:13" x14ac:dyDescent="0.55000000000000004">
      <c r="I72" s="48"/>
    </row>
    <row r="73" spans="1:13" x14ac:dyDescent="0.55000000000000004">
      <c r="E73" s="52"/>
      <c r="I73" s="48"/>
    </row>
    <row r="74" spans="1:13" x14ac:dyDescent="0.55000000000000004">
      <c r="I74" s="48"/>
    </row>
    <row r="75" spans="1:13" x14ac:dyDescent="0.55000000000000004">
      <c r="E75" s="67"/>
      <c r="J75" s="52"/>
      <c r="M75" s="52"/>
    </row>
    <row r="76" spans="1:13" x14ac:dyDescent="0.55000000000000004">
      <c r="H76" s="50"/>
      <c r="I76" s="52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9"/>
    </row>
    <row r="86" spans="1:2" x14ac:dyDescent="0.55000000000000004">
      <c r="A86" s="68"/>
      <c r="B86" s="68"/>
    </row>
    <row r="87" spans="1:2" x14ac:dyDescent="0.55000000000000004">
      <c r="A87" s="68"/>
      <c r="B87" s="69"/>
    </row>
    <row r="88" spans="1:2" x14ac:dyDescent="0.55000000000000004">
      <c r="A88" s="68"/>
      <c r="B88" s="68"/>
    </row>
    <row r="89" spans="1:2" x14ac:dyDescent="0.55000000000000004">
      <c r="A89" s="68"/>
      <c r="B89" s="69"/>
    </row>
    <row r="90" spans="1:2" x14ac:dyDescent="0.55000000000000004">
      <c r="A90" s="68"/>
      <c r="B90" s="68"/>
    </row>
    <row r="91" spans="1:2" x14ac:dyDescent="0.55000000000000004">
      <c r="A91" s="69"/>
      <c r="B91" s="69"/>
    </row>
    <row r="92" spans="1:2" x14ac:dyDescent="0.55000000000000004">
      <c r="A92" s="69"/>
      <c r="B92" s="68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9"/>
    </row>
    <row r="96" spans="1:2" x14ac:dyDescent="0.55000000000000004">
      <c r="A96" s="68"/>
      <c r="B96" s="68"/>
    </row>
    <row r="97" spans="1:2" x14ac:dyDescent="0.55000000000000004">
      <c r="A97" s="69"/>
      <c r="B97" s="69"/>
    </row>
    <row r="98" spans="1:2" x14ac:dyDescent="0.55000000000000004">
      <c r="A98" s="68"/>
      <c r="B98" s="68"/>
    </row>
    <row r="99" spans="1:2" x14ac:dyDescent="0.55000000000000004">
      <c r="A99" s="68"/>
      <c r="B99" s="69"/>
    </row>
    <row r="100" spans="1:2" x14ac:dyDescent="0.55000000000000004">
      <c r="A100" s="69"/>
      <c r="B100" s="68"/>
    </row>
    <row r="101" spans="1:2" x14ac:dyDescent="0.55000000000000004">
      <c r="A101" s="69"/>
      <c r="B101" s="68"/>
    </row>
    <row r="102" spans="1:2" x14ac:dyDescent="0.55000000000000004">
      <c r="A102" s="69"/>
      <c r="B102" s="69"/>
    </row>
    <row r="103" spans="1:2" x14ac:dyDescent="0.55000000000000004">
      <c r="A103" s="69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8"/>
      <c r="B106" s="69"/>
    </row>
    <row r="107" spans="1:2" x14ac:dyDescent="0.55000000000000004">
      <c r="A107" s="69"/>
      <c r="B107" s="69"/>
    </row>
    <row r="108" spans="1:2" x14ac:dyDescent="0.55000000000000004">
      <c r="A108" s="69"/>
      <c r="B108" s="68"/>
    </row>
    <row r="109" spans="1:2" x14ac:dyDescent="0.55000000000000004">
      <c r="A109" s="69"/>
      <c r="B109" s="69"/>
    </row>
  </sheetData>
  <mergeCells count="11">
    <mergeCell ref="A1:G1"/>
    <mergeCell ref="A2:G2"/>
    <mergeCell ref="A67:E67"/>
    <mergeCell ref="A69:E69"/>
    <mergeCell ref="A70:G70"/>
    <mergeCell ref="A53:E53"/>
    <mergeCell ref="A57:E57"/>
    <mergeCell ref="A61:E61"/>
    <mergeCell ref="A66:E66"/>
    <mergeCell ref="A21:E21"/>
    <mergeCell ref="A23:E23"/>
  </mergeCells>
  <phoneticPr fontId="25" type="noConversion"/>
  <pageMargins left="0.27559055118110237" right="0.23622047244094491" top="0.43307086614173229" bottom="0.39370078740157483" header="0.31496062992125984" footer="0.31496062992125984"/>
  <pageSetup paperSize="9" scale="86" orientation="portrait" r:id="rId1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92"/>
  <sheetViews>
    <sheetView showGridLines="0" view="pageBreakPreview" zoomScale="110" zoomScaleNormal="120" workbookViewId="0">
      <pane ySplit="3" topLeftCell="A43" activePane="bottomLeft" state="frozen"/>
      <selection pane="bottomLeft" activeCell="F17" sqref="F17"/>
    </sheetView>
  </sheetViews>
  <sheetFormatPr defaultColWidth="9.125" defaultRowHeight="24" x14ac:dyDescent="0.55000000000000004"/>
  <cols>
    <col min="1" max="1" width="6.25" style="41" customWidth="1"/>
    <col min="2" max="2" width="16.125" style="41" customWidth="1"/>
    <col min="3" max="4" width="15.875" style="41" customWidth="1"/>
    <col min="5" max="7" width="18.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320" t="s">
        <v>238</v>
      </c>
      <c r="B1" s="320"/>
      <c r="C1" s="320"/>
      <c r="D1" s="320"/>
      <c r="E1" s="320"/>
      <c r="F1" s="320"/>
      <c r="G1" s="320"/>
    </row>
    <row r="2" spans="1:9" ht="6" customHeight="1" x14ac:dyDescent="0.6">
      <c r="A2" s="283"/>
      <c r="B2" s="283"/>
      <c r="C2" s="283"/>
      <c r="D2" s="283"/>
      <c r="E2" s="283"/>
      <c r="F2" s="283"/>
      <c r="G2" s="283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9" x14ac:dyDescent="0.55000000000000004">
      <c r="A4" s="44" t="s">
        <v>159</v>
      </c>
      <c r="B4" s="45" t="s">
        <v>192</v>
      </c>
      <c r="C4" s="46"/>
      <c r="D4" s="45"/>
      <c r="E4" s="46"/>
      <c r="F4" s="47">
        <v>0</v>
      </c>
      <c r="G4" s="47">
        <v>0</v>
      </c>
      <c r="I4" s="48"/>
    </row>
    <row r="5" spans="1:9" x14ac:dyDescent="0.55000000000000004">
      <c r="A5" s="44" t="s">
        <v>83</v>
      </c>
      <c r="B5" s="45" t="s">
        <v>193</v>
      </c>
      <c r="C5" s="46"/>
      <c r="D5" s="45"/>
      <c r="E5" s="46"/>
      <c r="F5" s="47">
        <v>0</v>
      </c>
      <c r="G5" s="47">
        <v>0</v>
      </c>
      <c r="I5" s="48"/>
    </row>
    <row r="6" spans="1:9" x14ac:dyDescent="0.55000000000000004">
      <c r="A6" s="44" t="s">
        <v>89</v>
      </c>
      <c r="B6" s="45" t="s">
        <v>194</v>
      </c>
      <c r="C6" s="46"/>
      <c r="D6" s="45"/>
      <c r="E6" s="46"/>
      <c r="F6" s="47">
        <v>0</v>
      </c>
      <c r="G6" s="47">
        <v>0</v>
      </c>
      <c r="I6" s="48"/>
    </row>
    <row r="7" spans="1:9" s="58" customFormat="1" x14ac:dyDescent="0.55000000000000004">
      <c r="A7" s="227" t="s">
        <v>98</v>
      </c>
      <c r="B7" s="228" t="s">
        <v>195</v>
      </c>
      <c r="C7" s="229"/>
      <c r="D7" s="228"/>
      <c r="E7" s="229"/>
      <c r="F7" s="230">
        <f>SUM(F8:F15)</f>
        <v>318</v>
      </c>
      <c r="G7" s="230">
        <f>SUM(G8:G15)</f>
        <v>31</v>
      </c>
      <c r="I7" s="57"/>
    </row>
    <row r="8" spans="1:9" x14ac:dyDescent="0.55000000000000004">
      <c r="A8" s="231"/>
      <c r="B8" s="232"/>
      <c r="C8" s="233"/>
      <c r="D8" s="233" t="s">
        <v>316</v>
      </c>
      <c r="E8" s="233" t="s">
        <v>317</v>
      </c>
      <c r="F8" s="234">
        <v>0</v>
      </c>
      <c r="G8" s="234">
        <v>0</v>
      </c>
      <c r="I8" s="48"/>
    </row>
    <row r="9" spans="1:9" x14ac:dyDescent="0.55000000000000004">
      <c r="A9" s="231"/>
      <c r="B9" s="232"/>
      <c r="C9" s="233"/>
      <c r="D9" s="233" t="s">
        <v>357</v>
      </c>
      <c r="E9" s="233" t="s">
        <v>317</v>
      </c>
      <c r="F9" s="234">
        <v>8</v>
      </c>
      <c r="G9" s="234">
        <v>1</v>
      </c>
      <c r="I9" s="48"/>
    </row>
    <row r="10" spans="1:9" x14ac:dyDescent="0.55000000000000004">
      <c r="A10" s="231"/>
      <c r="B10" s="232"/>
      <c r="C10" s="233"/>
      <c r="D10" s="233" t="s">
        <v>358</v>
      </c>
      <c r="E10" s="233" t="s">
        <v>317</v>
      </c>
      <c r="F10" s="234">
        <v>56</v>
      </c>
      <c r="G10" s="234">
        <v>7</v>
      </c>
      <c r="I10" s="48"/>
    </row>
    <row r="11" spans="1:9" x14ac:dyDescent="0.55000000000000004">
      <c r="A11" s="231"/>
      <c r="B11" s="232"/>
      <c r="C11" s="233"/>
      <c r="D11" s="233" t="s">
        <v>359</v>
      </c>
      <c r="E11" s="233" t="s">
        <v>317</v>
      </c>
      <c r="F11" s="234">
        <v>26</v>
      </c>
      <c r="G11" s="234">
        <v>1</v>
      </c>
      <c r="I11" s="48"/>
    </row>
    <row r="12" spans="1:9" x14ac:dyDescent="0.55000000000000004">
      <c r="A12" s="231"/>
      <c r="B12" s="232"/>
      <c r="C12" s="233"/>
      <c r="D12" s="233" t="s">
        <v>360</v>
      </c>
      <c r="E12" s="233" t="s">
        <v>317</v>
      </c>
      <c r="F12" s="234">
        <v>19</v>
      </c>
      <c r="G12" s="234">
        <v>2</v>
      </c>
      <c r="I12" s="48"/>
    </row>
    <row r="13" spans="1:9" x14ac:dyDescent="0.55000000000000004">
      <c r="A13" s="231"/>
      <c r="B13" s="232"/>
      <c r="C13" s="233"/>
      <c r="D13" s="233" t="s">
        <v>361</v>
      </c>
      <c r="E13" s="233" t="s">
        <v>361</v>
      </c>
      <c r="F13" s="234">
        <v>30</v>
      </c>
      <c r="G13" s="234">
        <v>2</v>
      </c>
      <c r="I13" s="48"/>
    </row>
    <row r="14" spans="1:9" x14ac:dyDescent="0.55000000000000004">
      <c r="A14" s="231"/>
      <c r="B14" s="232"/>
      <c r="C14" s="233"/>
      <c r="D14" s="233" t="s">
        <v>365</v>
      </c>
      <c r="E14" s="233" t="s">
        <v>361</v>
      </c>
      <c r="F14" s="234">
        <v>27</v>
      </c>
      <c r="G14" s="234">
        <v>4</v>
      </c>
      <c r="I14" s="48"/>
    </row>
    <row r="15" spans="1:9" x14ac:dyDescent="0.55000000000000004">
      <c r="A15" s="231"/>
      <c r="B15" s="232"/>
      <c r="C15" s="233"/>
      <c r="D15" s="233" t="s">
        <v>362</v>
      </c>
      <c r="E15" s="233" t="s">
        <v>363</v>
      </c>
      <c r="F15" s="234">
        <v>152</v>
      </c>
      <c r="G15" s="234">
        <v>14</v>
      </c>
      <c r="I15" s="48"/>
    </row>
    <row r="16" spans="1:9" x14ac:dyDescent="0.55000000000000004">
      <c r="A16" s="194" t="s">
        <v>104</v>
      </c>
      <c r="B16" s="195" t="s">
        <v>196</v>
      </c>
      <c r="C16" s="196"/>
      <c r="D16" s="195"/>
      <c r="E16" s="196"/>
      <c r="F16" s="237">
        <f>SUM(F17:F33)</f>
        <v>2975.75</v>
      </c>
      <c r="G16" s="237">
        <f>SUM(G17:G33)</f>
        <v>211</v>
      </c>
      <c r="I16" s="48"/>
    </row>
    <row r="17" spans="1:9" x14ac:dyDescent="0.55000000000000004">
      <c r="A17" s="194"/>
      <c r="B17" s="195"/>
      <c r="C17" s="196"/>
      <c r="D17" s="239" t="s">
        <v>380</v>
      </c>
      <c r="E17" s="239" t="s">
        <v>18</v>
      </c>
      <c r="F17" s="156">
        <v>2</v>
      </c>
      <c r="G17" s="156">
        <v>1</v>
      </c>
      <c r="I17" s="48"/>
    </row>
    <row r="18" spans="1:9" x14ac:dyDescent="0.55000000000000004">
      <c r="A18" s="194"/>
      <c r="B18" s="195"/>
      <c r="C18" s="196"/>
      <c r="D18" s="239" t="s">
        <v>377</v>
      </c>
      <c r="E18" s="239" t="s">
        <v>18</v>
      </c>
      <c r="F18" s="156">
        <v>347</v>
      </c>
      <c r="G18" s="156">
        <v>27</v>
      </c>
      <c r="I18" s="48"/>
    </row>
    <row r="19" spans="1:9" x14ac:dyDescent="0.55000000000000004">
      <c r="A19" s="194"/>
      <c r="B19" s="195"/>
      <c r="C19" s="196"/>
      <c r="D19" s="239" t="s">
        <v>375</v>
      </c>
      <c r="E19" s="239" t="s">
        <v>18</v>
      </c>
      <c r="F19" s="156">
        <v>120</v>
      </c>
      <c r="G19" s="156">
        <v>5</v>
      </c>
      <c r="I19" s="48"/>
    </row>
    <row r="20" spans="1:9" x14ac:dyDescent="0.55000000000000004">
      <c r="A20" s="197"/>
      <c r="B20" s="149"/>
      <c r="C20" s="148"/>
      <c r="D20" s="149" t="s">
        <v>276</v>
      </c>
      <c r="E20" s="149" t="s">
        <v>276</v>
      </c>
      <c r="F20" s="156">
        <v>221</v>
      </c>
      <c r="G20" s="156">
        <v>17</v>
      </c>
      <c r="I20" s="48"/>
    </row>
    <row r="21" spans="1:9" x14ac:dyDescent="0.55000000000000004">
      <c r="A21" s="197"/>
      <c r="B21" s="149"/>
      <c r="C21" s="148"/>
      <c r="D21" s="149" t="s">
        <v>277</v>
      </c>
      <c r="E21" s="149" t="s">
        <v>276</v>
      </c>
      <c r="F21" s="156">
        <v>0</v>
      </c>
      <c r="G21" s="156">
        <v>0</v>
      </c>
      <c r="I21" s="48"/>
    </row>
    <row r="22" spans="1:9" x14ac:dyDescent="0.55000000000000004">
      <c r="A22" s="197"/>
      <c r="B22" s="149"/>
      <c r="C22" s="148"/>
      <c r="D22" s="149" t="s">
        <v>414</v>
      </c>
      <c r="E22" s="149" t="s">
        <v>295</v>
      </c>
      <c r="F22" s="156">
        <v>68</v>
      </c>
      <c r="G22" s="156">
        <v>5</v>
      </c>
      <c r="I22" s="48"/>
    </row>
    <row r="23" spans="1:9" x14ac:dyDescent="0.55000000000000004">
      <c r="A23" s="197"/>
      <c r="B23" s="149"/>
      <c r="C23" s="148"/>
      <c r="D23" s="149" t="s">
        <v>366</v>
      </c>
      <c r="E23" s="149" t="s">
        <v>295</v>
      </c>
      <c r="F23" s="156">
        <v>296</v>
      </c>
      <c r="G23" s="156">
        <v>24</v>
      </c>
      <c r="I23" s="48"/>
    </row>
    <row r="24" spans="1:9" x14ac:dyDescent="0.55000000000000004">
      <c r="A24" s="197"/>
      <c r="B24" s="149"/>
      <c r="C24" s="148"/>
      <c r="D24" s="149" t="s">
        <v>367</v>
      </c>
      <c r="E24" s="149" t="s">
        <v>295</v>
      </c>
      <c r="F24" s="236">
        <v>598.75</v>
      </c>
      <c r="G24" s="156">
        <v>46</v>
      </c>
      <c r="I24" s="48"/>
    </row>
    <row r="25" spans="1:9" x14ac:dyDescent="0.55000000000000004">
      <c r="A25" s="197"/>
      <c r="B25" s="149"/>
      <c r="C25" s="148"/>
      <c r="D25" s="149" t="s">
        <v>295</v>
      </c>
      <c r="E25" s="149" t="s">
        <v>295</v>
      </c>
      <c r="F25" s="156">
        <v>0</v>
      </c>
      <c r="G25" s="156">
        <v>0</v>
      </c>
      <c r="I25" s="48"/>
    </row>
    <row r="26" spans="1:9" x14ac:dyDescent="0.55000000000000004">
      <c r="A26" s="197"/>
      <c r="B26" s="149"/>
      <c r="C26" s="148"/>
      <c r="D26" s="149" t="s">
        <v>374</v>
      </c>
      <c r="E26" s="149" t="s">
        <v>318</v>
      </c>
      <c r="F26" s="156">
        <v>186</v>
      </c>
      <c r="G26" s="156">
        <v>10</v>
      </c>
      <c r="I26" s="48"/>
    </row>
    <row r="27" spans="1:9" x14ac:dyDescent="0.55000000000000004">
      <c r="A27" s="197"/>
      <c r="B27" s="149"/>
      <c r="C27" s="148"/>
      <c r="D27" s="149" t="s">
        <v>368</v>
      </c>
      <c r="E27" s="149" t="s">
        <v>318</v>
      </c>
      <c r="F27" s="156">
        <v>194</v>
      </c>
      <c r="G27" s="156">
        <v>16</v>
      </c>
      <c r="I27" s="48"/>
    </row>
    <row r="28" spans="1:9" x14ac:dyDescent="0.55000000000000004">
      <c r="A28" s="197"/>
      <c r="B28" s="149"/>
      <c r="C28" s="148"/>
      <c r="D28" s="149" t="s">
        <v>378</v>
      </c>
      <c r="E28" s="149" t="s">
        <v>318</v>
      </c>
      <c r="F28" s="156">
        <v>185</v>
      </c>
      <c r="G28" s="156">
        <v>13</v>
      </c>
      <c r="I28" s="48"/>
    </row>
    <row r="29" spans="1:9" ht="24" customHeight="1" x14ac:dyDescent="0.55000000000000004">
      <c r="A29" s="197"/>
      <c r="B29" s="149"/>
      <c r="C29" s="148"/>
      <c r="D29" s="149" t="s">
        <v>369</v>
      </c>
      <c r="E29" s="149" t="s">
        <v>318</v>
      </c>
      <c r="F29" s="156">
        <v>128</v>
      </c>
      <c r="G29" s="156">
        <v>8</v>
      </c>
      <c r="I29" s="48"/>
    </row>
    <row r="30" spans="1:9" ht="24" customHeight="1" x14ac:dyDescent="0.55000000000000004">
      <c r="A30" s="197"/>
      <c r="B30" s="149"/>
      <c r="C30" s="148"/>
      <c r="D30" s="149" t="s">
        <v>416</v>
      </c>
      <c r="E30" s="149" t="s">
        <v>415</v>
      </c>
      <c r="F30" s="156">
        <v>122</v>
      </c>
      <c r="G30" s="156">
        <v>9</v>
      </c>
      <c r="I30" s="48"/>
    </row>
    <row r="31" spans="1:9" ht="24" customHeight="1" x14ac:dyDescent="0.55000000000000004">
      <c r="A31" s="197"/>
      <c r="B31" s="149"/>
      <c r="C31" s="148"/>
      <c r="D31" s="149" t="s">
        <v>417</v>
      </c>
      <c r="E31" s="149" t="s">
        <v>415</v>
      </c>
      <c r="F31" s="156">
        <v>134</v>
      </c>
      <c r="G31" s="156">
        <v>7</v>
      </c>
      <c r="I31" s="48"/>
    </row>
    <row r="32" spans="1:9" ht="24" customHeight="1" x14ac:dyDescent="0.55000000000000004">
      <c r="A32" s="197"/>
      <c r="B32" s="149"/>
      <c r="C32" s="148"/>
      <c r="D32" s="149" t="s">
        <v>418</v>
      </c>
      <c r="E32" s="149" t="s">
        <v>419</v>
      </c>
      <c r="F32" s="156">
        <v>20</v>
      </c>
      <c r="G32" s="156">
        <v>2</v>
      </c>
      <c r="I32" s="48"/>
    </row>
    <row r="33" spans="1:9" x14ac:dyDescent="0.55000000000000004">
      <c r="A33" s="197"/>
      <c r="B33" s="149"/>
      <c r="C33" s="148"/>
      <c r="D33" s="149" t="s">
        <v>379</v>
      </c>
      <c r="E33" s="149" t="s">
        <v>381</v>
      </c>
      <c r="F33" s="156">
        <v>354</v>
      </c>
      <c r="G33" s="156">
        <v>21</v>
      </c>
      <c r="I33" s="48"/>
    </row>
    <row r="34" spans="1:9" x14ac:dyDescent="0.55000000000000004">
      <c r="A34" s="115" t="s">
        <v>112</v>
      </c>
      <c r="B34" s="126" t="s">
        <v>197</v>
      </c>
      <c r="C34" s="71"/>
      <c r="D34" s="126"/>
      <c r="E34" s="71"/>
      <c r="F34" s="118">
        <v>0</v>
      </c>
      <c r="G34" s="118">
        <v>0</v>
      </c>
      <c r="I34" s="48"/>
    </row>
    <row r="35" spans="1:9" x14ac:dyDescent="0.55000000000000004">
      <c r="A35" s="114" t="s">
        <v>166</v>
      </c>
      <c r="B35" s="97" t="s">
        <v>198</v>
      </c>
      <c r="C35" s="96"/>
      <c r="D35" s="97"/>
      <c r="E35" s="96"/>
      <c r="F35" s="120">
        <f>SUM(F36:F38)</f>
        <v>496</v>
      </c>
      <c r="G35" s="98">
        <f>SUM(G36:G38)</f>
        <v>38</v>
      </c>
      <c r="I35" s="48"/>
    </row>
    <row r="36" spans="1:9" x14ac:dyDescent="0.55000000000000004">
      <c r="A36" s="92"/>
      <c r="B36" s="93"/>
      <c r="C36" s="94"/>
      <c r="D36" s="93" t="s">
        <v>423</v>
      </c>
      <c r="E36" s="94" t="s">
        <v>239</v>
      </c>
      <c r="F36" s="119">
        <v>496</v>
      </c>
      <c r="G36" s="95">
        <v>38</v>
      </c>
      <c r="I36" s="48"/>
    </row>
    <row r="37" spans="1:9" x14ac:dyDescent="0.55000000000000004">
      <c r="A37" s="92"/>
      <c r="B37" s="93"/>
      <c r="C37" s="94"/>
      <c r="D37" s="93" t="s">
        <v>239</v>
      </c>
      <c r="E37" s="94" t="s">
        <v>239</v>
      </c>
      <c r="F37" s="95">
        <v>0</v>
      </c>
      <c r="G37" s="95">
        <v>0</v>
      </c>
      <c r="I37" s="48"/>
    </row>
    <row r="38" spans="1:9" x14ac:dyDescent="0.55000000000000004">
      <c r="A38" s="92"/>
      <c r="B38" s="93"/>
      <c r="C38" s="94"/>
      <c r="D38" s="93" t="s">
        <v>243</v>
      </c>
      <c r="E38" s="94" t="s">
        <v>239</v>
      </c>
      <c r="F38" s="95">
        <v>0</v>
      </c>
      <c r="G38" s="95">
        <v>0</v>
      </c>
      <c r="I38" s="48"/>
    </row>
    <row r="39" spans="1:9" x14ac:dyDescent="0.55000000000000004">
      <c r="A39" s="115" t="s">
        <v>168</v>
      </c>
      <c r="B39" s="126" t="s">
        <v>199</v>
      </c>
      <c r="C39" s="46"/>
      <c r="D39" s="45"/>
      <c r="E39" s="46"/>
      <c r="F39" s="47">
        <v>0</v>
      </c>
      <c r="G39" s="47">
        <v>0</v>
      </c>
      <c r="I39" s="48"/>
    </row>
    <row r="40" spans="1:9" s="58" customFormat="1" x14ac:dyDescent="0.55000000000000004">
      <c r="A40" s="198" t="s">
        <v>170</v>
      </c>
      <c r="B40" s="199" t="s">
        <v>200</v>
      </c>
      <c r="C40" s="200"/>
      <c r="D40" s="199"/>
      <c r="E40" s="200"/>
      <c r="F40" s="201">
        <f>SUM(F41:F44)</f>
        <v>30</v>
      </c>
      <c r="G40" s="201">
        <f>SUM(G41:G44)</f>
        <v>1</v>
      </c>
      <c r="I40" s="57"/>
    </row>
    <row r="41" spans="1:9" x14ac:dyDescent="0.55000000000000004">
      <c r="A41" s="202"/>
      <c r="B41" s="203"/>
      <c r="C41" s="204"/>
      <c r="D41" s="203" t="s">
        <v>319</v>
      </c>
      <c r="E41" s="204" t="s">
        <v>278</v>
      </c>
      <c r="F41" s="205">
        <v>0</v>
      </c>
      <c r="G41" s="206">
        <v>0</v>
      </c>
      <c r="I41" s="48"/>
    </row>
    <row r="42" spans="1:9" x14ac:dyDescent="0.55000000000000004">
      <c r="A42" s="202"/>
      <c r="B42" s="203"/>
      <c r="C42" s="204"/>
      <c r="D42" s="203" t="s">
        <v>320</v>
      </c>
      <c r="E42" s="204" t="s">
        <v>278</v>
      </c>
      <c r="F42" s="205">
        <v>0</v>
      </c>
      <c r="G42" s="206">
        <v>0</v>
      </c>
      <c r="I42" s="48"/>
    </row>
    <row r="43" spans="1:9" x14ac:dyDescent="0.55000000000000004">
      <c r="A43" s="202"/>
      <c r="B43" s="203"/>
      <c r="C43" s="204"/>
      <c r="D43" s="203" t="s">
        <v>296</v>
      </c>
      <c r="E43" s="204" t="s">
        <v>297</v>
      </c>
      <c r="F43" s="205">
        <v>0</v>
      </c>
      <c r="G43" s="206">
        <v>0</v>
      </c>
      <c r="I43" s="48"/>
    </row>
    <row r="44" spans="1:9" x14ac:dyDescent="0.55000000000000004">
      <c r="A44" s="202"/>
      <c r="B44" s="203"/>
      <c r="C44" s="204"/>
      <c r="D44" s="203" t="s">
        <v>393</v>
      </c>
      <c r="E44" s="204" t="s">
        <v>299</v>
      </c>
      <c r="F44" s="205">
        <v>30</v>
      </c>
      <c r="G44" s="206">
        <v>1</v>
      </c>
      <c r="I44" s="48"/>
    </row>
    <row r="45" spans="1:9" x14ac:dyDescent="0.55000000000000004">
      <c r="A45" s="115" t="s">
        <v>172</v>
      </c>
      <c r="B45" s="116" t="s">
        <v>201</v>
      </c>
      <c r="C45" s="71"/>
      <c r="D45" s="71"/>
      <c r="E45" s="71"/>
      <c r="F45" s="117">
        <f>SUM(F46:F48)</f>
        <v>514</v>
      </c>
      <c r="G45" s="118">
        <f>SUM(G46:G48)</f>
        <v>28</v>
      </c>
      <c r="H45" s="50"/>
      <c r="I45" s="51"/>
    </row>
    <row r="46" spans="1:9" x14ac:dyDescent="0.55000000000000004">
      <c r="A46" s="44"/>
      <c r="B46" s="49"/>
      <c r="C46" s="46"/>
      <c r="D46" s="46" t="s">
        <v>298</v>
      </c>
      <c r="E46" s="46" t="s">
        <v>244</v>
      </c>
      <c r="F46" s="110">
        <v>44</v>
      </c>
      <c r="G46" s="47">
        <v>4</v>
      </c>
      <c r="H46" s="50"/>
      <c r="I46" s="51"/>
    </row>
    <row r="47" spans="1:9" x14ac:dyDescent="0.55000000000000004">
      <c r="A47" s="44"/>
      <c r="B47" s="49"/>
      <c r="C47" s="46"/>
      <c r="D47" s="46" t="s">
        <v>245</v>
      </c>
      <c r="E47" s="46" t="s">
        <v>245</v>
      </c>
      <c r="F47" s="47">
        <v>470</v>
      </c>
      <c r="G47" s="47">
        <v>24</v>
      </c>
      <c r="H47" s="50"/>
      <c r="I47" s="51"/>
    </row>
    <row r="48" spans="1:9" x14ac:dyDescent="0.55000000000000004">
      <c r="A48" s="44"/>
      <c r="B48" s="49"/>
      <c r="C48" s="46"/>
      <c r="D48" s="46" t="s">
        <v>244</v>
      </c>
      <c r="E48" s="46" t="s">
        <v>244</v>
      </c>
      <c r="F48" s="47">
        <v>0</v>
      </c>
      <c r="G48" s="47">
        <v>0</v>
      </c>
      <c r="H48" s="50"/>
      <c r="I48" s="51"/>
    </row>
    <row r="49" spans="1:13" x14ac:dyDescent="0.55000000000000004">
      <c r="A49" s="271" t="s">
        <v>202</v>
      </c>
      <c r="B49" s="272"/>
      <c r="C49" s="272"/>
      <c r="D49" s="272"/>
      <c r="E49" s="273"/>
      <c r="F49" s="111">
        <f>SUM(F4+F5+F6+F7+F16+F34+F35+F39+F40+F45)</f>
        <v>4333.75</v>
      </c>
      <c r="G49" s="55">
        <f>SUM(G4+G5+G6+G7+G16+G34+G35+G39+G40+G45)</f>
        <v>309</v>
      </c>
      <c r="H49" s="56"/>
      <c r="I49" s="51"/>
    </row>
    <row r="50" spans="1:13" s="58" customFormat="1" ht="32.25" customHeight="1" x14ac:dyDescent="0.55000000000000004">
      <c r="A50" s="57" t="s">
        <v>29</v>
      </c>
      <c r="F50" s="112">
        <f>SUM(F49)</f>
        <v>4333.75</v>
      </c>
      <c r="G50" s="57" t="s">
        <v>30</v>
      </c>
      <c r="H50" s="60"/>
      <c r="I50" s="57"/>
      <c r="J50" s="60"/>
      <c r="M50" s="60"/>
    </row>
    <row r="51" spans="1:13" s="57" customFormat="1" ht="21.75" x14ac:dyDescent="0.5">
      <c r="A51" s="296" t="s">
        <v>31</v>
      </c>
      <c r="B51" s="296"/>
      <c r="C51" s="296"/>
      <c r="D51" s="296"/>
      <c r="E51" s="296"/>
      <c r="F51" s="113">
        <f>G49</f>
        <v>309</v>
      </c>
      <c r="G51" s="57" t="s">
        <v>32</v>
      </c>
      <c r="I51" s="61"/>
    </row>
    <row r="52" spans="1:13" x14ac:dyDescent="0.55000000000000004">
      <c r="H52" s="52"/>
      <c r="I52" s="48"/>
      <c r="J52" s="52"/>
      <c r="M52" s="52"/>
    </row>
    <row r="53" spans="1:13" s="64" customFormat="1" ht="32.25" customHeight="1" x14ac:dyDescent="0.2">
      <c r="A53" s="308" t="s">
        <v>439</v>
      </c>
      <c r="B53" s="308"/>
      <c r="C53" s="308"/>
      <c r="D53" s="308"/>
      <c r="E53" s="308"/>
      <c r="F53" s="308"/>
      <c r="G53" s="308"/>
      <c r="H53" s="62"/>
      <c r="I53" s="63"/>
      <c r="J53" s="62"/>
      <c r="M53" s="62"/>
    </row>
    <row r="54" spans="1:13" ht="35.1" customHeight="1" x14ac:dyDescent="0.55000000000000004">
      <c r="E54" s="56"/>
      <c r="F54" s="65"/>
      <c r="G54" s="66" t="s">
        <v>33</v>
      </c>
      <c r="I54" s="48"/>
    </row>
    <row r="55" spans="1:13" x14ac:dyDescent="0.55000000000000004">
      <c r="I55" s="48"/>
    </row>
    <row r="56" spans="1:13" x14ac:dyDescent="0.55000000000000004">
      <c r="E56" s="52"/>
      <c r="I56" s="48"/>
    </row>
    <row r="57" spans="1:13" x14ac:dyDescent="0.55000000000000004">
      <c r="I57" s="48"/>
    </row>
    <row r="58" spans="1:13" x14ac:dyDescent="0.55000000000000004">
      <c r="E58" s="67"/>
      <c r="J58" s="52"/>
      <c r="M58" s="52"/>
    </row>
    <row r="59" spans="1:13" x14ac:dyDescent="0.55000000000000004">
      <c r="H59" s="50"/>
      <c r="I59" s="52"/>
    </row>
    <row r="66" spans="1:2" x14ac:dyDescent="0.55000000000000004">
      <c r="A66" s="68"/>
      <c r="B66" s="69"/>
    </row>
    <row r="67" spans="1:2" x14ac:dyDescent="0.55000000000000004">
      <c r="A67" s="68"/>
      <c r="B67" s="69"/>
    </row>
    <row r="68" spans="1:2" x14ac:dyDescent="0.55000000000000004">
      <c r="A68" s="68"/>
      <c r="B68" s="69"/>
    </row>
    <row r="69" spans="1:2" x14ac:dyDescent="0.55000000000000004">
      <c r="A69" s="68"/>
      <c r="B69" s="68"/>
    </row>
    <row r="70" spans="1:2" x14ac:dyDescent="0.55000000000000004">
      <c r="A70" s="68"/>
      <c r="B70" s="69"/>
    </row>
    <row r="71" spans="1:2" x14ac:dyDescent="0.55000000000000004">
      <c r="A71" s="68"/>
      <c r="B71" s="68"/>
    </row>
    <row r="72" spans="1:2" x14ac:dyDescent="0.55000000000000004">
      <c r="A72" s="68"/>
      <c r="B72" s="69"/>
    </row>
    <row r="73" spans="1:2" x14ac:dyDescent="0.55000000000000004">
      <c r="A73" s="68"/>
      <c r="B73" s="68"/>
    </row>
    <row r="74" spans="1:2" x14ac:dyDescent="0.55000000000000004">
      <c r="A74" s="69"/>
      <c r="B74" s="69"/>
    </row>
    <row r="75" spans="1:2" x14ac:dyDescent="0.55000000000000004">
      <c r="A75" s="69"/>
      <c r="B75" s="68"/>
    </row>
    <row r="76" spans="1:2" x14ac:dyDescent="0.55000000000000004">
      <c r="A76" s="68"/>
      <c r="B76" s="69"/>
    </row>
    <row r="77" spans="1:2" x14ac:dyDescent="0.55000000000000004">
      <c r="A77" s="68"/>
      <c r="B77" s="69"/>
    </row>
    <row r="78" spans="1:2" x14ac:dyDescent="0.55000000000000004">
      <c r="A78" s="68"/>
      <c r="B78" s="69"/>
    </row>
    <row r="79" spans="1:2" x14ac:dyDescent="0.55000000000000004">
      <c r="A79" s="68"/>
      <c r="B79" s="68"/>
    </row>
    <row r="80" spans="1:2" x14ac:dyDescent="0.55000000000000004">
      <c r="A80" s="69"/>
      <c r="B80" s="69"/>
    </row>
    <row r="81" spans="1:2" x14ac:dyDescent="0.55000000000000004">
      <c r="A81" s="68"/>
      <c r="B81" s="68"/>
    </row>
    <row r="82" spans="1:2" x14ac:dyDescent="0.55000000000000004">
      <c r="A82" s="68"/>
      <c r="B82" s="69"/>
    </row>
    <row r="83" spans="1:2" x14ac:dyDescent="0.55000000000000004">
      <c r="A83" s="69"/>
      <c r="B83" s="68"/>
    </row>
    <row r="84" spans="1:2" x14ac:dyDescent="0.55000000000000004">
      <c r="A84" s="69"/>
      <c r="B84" s="68"/>
    </row>
    <row r="85" spans="1:2" x14ac:dyDescent="0.55000000000000004">
      <c r="A85" s="69"/>
      <c r="B85" s="69"/>
    </row>
    <row r="86" spans="1:2" x14ac:dyDescent="0.55000000000000004">
      <c r="A86" s="69"/>
      <c r="B86" s="69"/>
    </row>
    <row r="87" spans="1:2" x14ac:dyDescent="0.55000000000000004">
      <c r="A87" s="68"/>
      <c r="B87" s="69"/>
    </row>
    <row r="88" spans="1:2" x14ac:dyDescent="0.55000000000000004">
      <c r="A88" s="68"/>
      <c r="B88" s="69"/>
    </row>
    <row r="89" spans="1:2" x14ac:dyDescent="0.55000000000000004">
      <c r="A89" s="68"/>
      <c r="B89" s="69"/>
    </row>
    <row r="90" spans="1:2" x14ac:dyDescent="0.55000000000000004">
      <c r="A90" s="69"/>
      <c r="B90" s="69"/>
    </row>
    <row r="91" spans="1:2" x14ac:dyDescent="0.55000000000000004">
      <c r="A91" s="69"/>
      <c r="B91" s="68"/>
    </row>
    <row r="92" spans="1:2" x14ac:dyDescent="0.55000000000000004">
      <c r="A92" s="69"/>
      <c r="B92" s="69"/>
    </row>
  </sheetData>
  <mergeCells count="5">
    <mergeCell ref="A53:G53"/>
    <mergeCell ref="A51:E51"/>
    <mergeCell ref="A49:E49"/>
    <mergeCell ref="A1:G1"/>
    <mergeCell ref="A2:G2"/>
  </mergeCells>
  <pageMargins left="0.27559055118110198" right="0.23622047244094499" top="0.59" bottom="0.37" header="0.31496062992126" footer="0.31496062992126"/>
  <pageSetup paperSize="9" scale="84" orientation="portrait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XFD58"/>
  <sheetViews>
    <sheetView showGridLines="0" view="pageBreakPreview" topLeftCell="A4" zoomScale="110" zoomScaleNormal="120" workbookViewId="0">
      <selection activeCell="A21" sqref="A21"/>
    </sheetView>
  </sheetViews>
  <sheetFormatPr defaultColWidth="9.125" defaultRowHeight="24" x14ac:dyDescent="0.55000000000000004"/>
  <cols>
    <col min="1" max="1" width="6.125" style="41" customWidth="1"/>
    <col min="2" max="2" width="18.625" style="41" customWidth="1"/>
    <col min="3" max="3" width="10.875" style="41" customWidth="1"/>
    <col min="4" max="5" width="20.5" style="41" customWidth="1"/>
    <col min="6" max="7" width="21.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 16384:16384" ht="33.950000000000003" customHeight="1" x14ac:dyDescent="0.55000000000000004">
      <c r="A1" s="311" t="s">
        <v>308</v>
      </c>
      <c r="B1" s="311"/>
      <c r="C1" s="311"/>
      <c r="D1" s="311"/>
      <c r="E1" s="311"/>
      <c r="F1" s="311"/>
      <c r="G1" s="311"/>
    </row>
    <row r="2" spans="1:9 16384:16384" ht="6" customHeight="1" x14ac:dyDescent="0.55000000000000004">
      <c r="A2" s="310"/>
      <c r="B2" s="310"/>
      <c r="C2" s="310"/>
      <c r="D2" s="310"/>
      <c r="E2" s="310"/>
      <c r="F2" s="310"/>
      <c r="G2" s="310"/>
    </row>
    <row r="3" spans="1:9 16384:16384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9 16384:16384" ht="19.5" customHeight="1" x14ac:dyDescent="0.55000000000000004">
      <c r="A4" s="44" t="s">
        <v>159</v>
      </c>
      <c r="B4" s="116" t="s">
        <v>203</v>
      </c>
      <c r="C4" s="46"/>
      <c r="D4" s="46"/>
      <c r="E4" s="46"/>
      <c r="F4" s="269">
        <v>0</v>
      </c>
      <c r="G4" s="47">
        <v>0</v>
      </c>
      <c r="H4" s="50"/>
      <c r="I4" s="52"/>
    </row>
    <row r="5" spans="1:9 16384:16384" ht="19.5" customHeight="1" x14ac:dyDescent="0.55000000000000004">
      <c r="A5" s="44" t="s">
        <v>83</v>
      </c>
      <c r="B5" s="116" t="s">
        <v>204</v>
      </c>
      <c r="C5" s="46"/>
      <c r="D5" s="46"/>
      <c r="E5" s="46"/>
      <c r="F5" s="47">
        <v>0</v>
      </c>
      <c r="G5" s="47">
        <v>0</v>
      </c>
      <c r="H5" s="50"/>
      <c r="I5" s="52"/>
    </row>
    <row r="6" spans="1:9 16384:16384" ht="19.5" customHeight="1" x14ac:dyDescent="0.55000000000000004">
      <c r="A6" s="44" t="s">
        <v>89</v>
      </c>
      <c r="B6" s="116" t="s">
        <v>205</v>
      </c>
      <c r="C6" s="46"/>
      <c r="D6" s="46"/>
      <c r="E6" s="46"/>
      <c r="F6" s="47">
        <v>0</v>
      </c>
      <c r="G6" s="47">
        <v>0</v>
      </c>
      <c r="H6" s="50"/>
      <c r="I6" s="52"/>
    </row>
    <row r="7" spans="1:9 16384:16384" ht="19.5" customHeight="1" x14ac:dyDescent="0.55000000000000004">
      <c r="A7" s="242" t="s">
        <v>98</v>
      </c>
      <c r="B7" s="267" t="s">
        <v>438</v>
      </c>
      <c r="C7" s="54"/>
      <c r="D7" s="54"/>
      <c r="E7" s="54"/>
      <c r="F7" s="268">
        <f>SUM(F8:F10)</f>
        <v>28</v>
      </c>
      <c r="G7" s="268">
        <f>SUM(G8:G10)</f>
        <v>3</v>
      </c>
      <c r="H7" s="50"/>
      <c r="I7" s="52"/>
    </row>
    <row r="8" spans="1:9 16384:16384" ht="19.5" customHeight="1" x14ac:dyDescent="0.55000000000000004">
      <c r="A8" s="242"/>
      <c r="B8" s="267"/>
      <c r="C8" s="54">
        <v>1</v>
      </c>
      <c r="D8" s="54" t="s">
        <v>388</v>
      </c>
      <c r="E8" s="54" t="s">
        <v>389</v>
      </c>
      <c r="F8" s="80">
        <v>10</v>
      </c>
      <c r="G8" s="80">
        <v>1</v>
      </c>
      <c r="H8" s="50"/>
      <c r="I8" s="52"/>
    </row>
    <row r="9" spans="1:9 16384:16384" ht="19.5" customHeight="1" x14ac:dyDescent="0.55000000000000004">
      <c r="A9" s="242"/>
      <c r="B9" s="267"/>
      <c r="C9" s="54">
        <v>19</v>
      </c>
      <c r="D9" s="54" t="s">
        <v>433</v>
      </c>
      <c r="E9" s="54" t="s">
        <v>434</v>
      </c>
      <c r="F9" s="80">
        <v>10</v>
      </c>
      <c r="G9" s="80">
        <v>1</v>
      </c>
      <c r="H9" s="50"/>
      <c r="I9" s="52"/>
    </row>
    <row r="10" spans="1:9 16384:16384" ht="19.5" customHeight="1" x14ac:dyDescent="0.55000000000000004">
      <c r="A10" s="242"/>
      <c r="B10" s="267"/>
      <c r="C10" s="54">
        <v>2</v>
      </c>
      <c r="D10" s="54" t="s">
        <v>435</v>
      </c>
      <c r="E10" s="54" t="s">
        <v>395</v>
      </c>
      <c r="F10" s="80">
        <v>8</v>
      </c>
      <c r="G10" s="80">
        <v>1</v>
      </c>
      <c r="H10" s="50"/>
      <c r="I10" s="52"/>
    </row>
    <row r="11" spans="1:9 16384:16384" ht="19.5" customHeight="1" x14ac:dyDescent="0.55000000000000004">
      <c r="A11" s="245" t="s">
        <v>104</v>
      </c>
      <c r="B11" s="252" t="s">
        <v>206</v>
      </c>
      <c r="C11" s="253"/>
      <c r="D11" s="253"/>
      <c r="E11" s="253"/>
      <c r="F11" s="254">
        <f>SUM(F12:F14)</f>
        <v>0</v>
      </c>
      <c r="G11" s="255">
        <f>SUM(G12:G14)</f>
        <v>0</v>
      </c>
      <c r="H11" s="50"/>
      <c r="I11" s="52"/>
      <c r="XFD11" s="256">
        <f>SUM(F11:XFC11)</f>
        <v>0</v>
      </c>
    </row>
    <row r="12" spans="1:9 16384:16384" ht="19.5" customHeight="1" x14ac:dyDescent="0.55000000000000004">
      <c r="A12" s="245"/>
      <c r="B12" s="252"/>
      <c r="C12" s="247"/>
      <c r="D12" s="247" t="s">
        <v>398</v>
      </c>
      <c r="E12" s="249" t="s">
        <v>396</v>
      </c>
      <c r="F12" s="250">
        <v>0</v>
      </c>
      <c r="G12" s="248">
        <v>0</v>
      </c>
      <c r="H12" s="50"/>
      <c r="I12" s="52"/>
      <c r="XFD12" s="67">
        <f>SUM(F12:XFC12)</f>
        <v>0</v>
      </c>
    </row>
    <row r="13" spans="1:9 16384:16384" ht="19.5" customHeight="1" x14ac:dyDescent="0.55000000000000004">
      <c r="A13" s="245"/>
      <c r="B13" s="252"/>
      <c r="C13" s="247"/>
      <c r="D13" s="247" t="s">
        <v>399</v>
      </c>
      <c r="E13" s="251" t="s">
        <v>395</v>
      </c>
      <c r="F13" s="250">
        <v>0</v>
      </c>
      <c r="G13" s="248">
        <v>0</v>
      </c>
      <c r="H13" s="50"/>
      <c r="I13" s="52"/>
      <c r="XFD13" s="67">
        <f>SUM(F13:XFC13)</f>
        <v>0</v>
      </c>
    </row>
    <row r="14" spans="1:9 16384:16384" ht="19.5" customHeight="1" x14ac:dyDescent="0.55000000000000004">
      <c r="A14" s="245"/>
      <c r="B14" s="252"/>
      <c r="C14" s="247"/>
      <c r="D14" s="247" t="s">
        <v>400</v>
      </c>
      <c r="E14" s="251" t="s">
        <v>395</v>
      </c>
      <c r="F14" s="250">
        <v>0</v>
      </c>
      <c r="G14" s="248">
        <v>0</v>
      </c>
      <c r="H14" s="50"/>
      <c r="I14" s="52"/>
      <c r="XFD14" s="67">
        <f>SUM(F14:XFC14)</f>
        <v>0</v>
      </c>
    </row>
    <row r="15" spans="1:9 16384:16384" ht="19.5" customHeight="1" x14ac:dyDescent="0.55000000000000004">
      <c r="A15" s="44" t="s">
        <v>112</v>
      </c>
      <c r="B15" s="116" t="s">
        <v>207</v>
      </c>
      <c r="C15" s="46"/>
      <c r="D15" s="46"/>
      <c r="E15" s="46"/>
      <c r="F15" s="47">
        <v>0</v>
      </c>
      <c r="G15" s="47">
        <v>0</v>
      </c>
      <c r="H15" s="50"/>
      <c r="I15" s="52"/>
    </row>
    <row r="16" spans="1:9 16384:16384" ht="19.5" customHeight="1" x14ac:dyDescent="0.55000000000000004">
      <c r="A16" s="44" t="s">
        <v>166</v>
      </c>
      <c r="B16" s="116" t="s">
        <v>208</v>
      </c>
      <c r="C16" s="46"/>
      <c r="D16" s="46"/>
      <c r="E16" s="46"/>
      <c r="F16" s="47">
        <v>0</v>
      </c>
      <c r="G16" s="47">
        <v>0</v>
      </c>
      <c r="H16" s="50"/>
      <c r="I16" s="52"/>
    </row>
    <row r="17" spans="1:13" x14ac:dyDescent="0.55000000000000004">
      <c r="A17" s="271" t="s">
        <v>209</v>
      </c>
      <c r="B17" s="272"/>
      <c r="C17" s="272"/>
      <c r="D17" s="272"/>
      <c r="E17" s="273"/>
      <c r="F17" s="270">
        <f>SUM(F4+F5+F6+F7+F11+F15+F16)</f>
        <v>28</v>
      </c>
      <c r="G17" s="270">
        <f>SUM(G4+G5+G6+G7+G11+G15+G16)</f>
        <v>3</v>
      </c>
      <c r="H17" s="56"/>
      <c r="I17" s="52"/>
    </row>
    <row r="18" spans="1:13" s="58" customFormat="1" ht="32.25" customHeight="1" x14ac:dyDescent="0.55000000000000004">
      <c r="A18" s="58" t="s">
        <v>29</v>
      </c>
      <c r="F18" s="171">
        <f>F17</f>
        <v>28</v>
      </c>
      <c r="G18" s="58" t="s">
        <v>30</v>
      </c>
      <c r="H18" s="60"/>
      <c r="J18" s="60"/>
      <c r="M18" s="60"/>
    </row>
    <row r="19" spans="1:13" s="58" customFormat="1" x14ac:dyDescent="0.55000000000000004">
      <c r="A19" s="274" t="s">
        <v>31</v>
      </c>
      <c r="B19" s="274"/>
      <c r="C19" s="274"/>
      <c r="D19" s="274"/>
      <c r="E19" s="274"/>
      <c r="F19" s="171">
        <f>G17</f>
        <v>3</v>
      </c>
      <c r="G19" s="58" t="s">
        <v>32</v>
      </c>
      <c r="I19" s="60"/>
    </row>
    <row r="20" spans="1:13" s="64" customFormat="1" ht="32.25" customHeight="1" x14ac:dyDescent="0.2">
      <c r="A20" s="275" t="s">
        <v>439</v>
      </c>
      <c r="B20" s="275"/>
      <c r="C20" s="275"/>
      <c r="D20" s="275"/>
      <c r="E20" s="275"/>
      <c r="F20" s="275"/>
      <c r="G20" s="275"/>
      <c r="H20" s="62"/>
      <c r="I20" s="62"/>
      <c r="J20" s="62"/>
      <c r="M20" s="62"/>
    </row>
    <row r="21" spans="1:13" ht="33" customHeight="1" x14ac:dyDescent="0.55000000000000004">
      <c r="E21" s="56"/>
      <c r="F21" s="65"/>
      <c r="G21" s="66" t="s">
        <v>33</v>
      </c>
    </row>
    <row r="23" spans="1:13" x14ac:dyDescent="0.55000000000000004">
      <c r="E23" s="52"/>
    </row>
    <row r="25" spans="1:13" x14ac:dyDescent="0.55000000000000004">
      <c r="E25" s="67"/>
      <c r="J25" s="52"/>
      <c r="M25" s="52"/>
    </row>
    <row r="26" spans="1:13" x14ac:dyDescent="0.55000000000000004">
      <c r="H26" s="50"/>
      <c r="I26" s="52"/>
    </row>
    <row r="33" spans="1:2" x14ac:dyDescent="0.55000000000000004">
      <c r="A33" s="52"/>
    </row>
    <row r="34" spans="1:2" x14ac:dyDescent="0.55000000000000004">
      <c r="A34" s="52"/>
    </row>
    <row r="35" spans="1:2" x14ac:dyDescent="0.55000000000000004">
      <c r="A35" s="52"/>
    </row>
    <row r="36" spans="1:2" x14ac:dyDescent="0.55000000000000004">
      <c r="A36" s="52"/>
      <c r="B36" s="52"/>
    </row>
    <row r="37" spans="1:2" x14ac:dyDescent="0.55000000000000004">
      <c r="A37" s="52"/>
    </row>
    <row r="38" spans="1:2" x14ac:dyDescent="0.55000000000000004">
      <c r="A38" s="52"/>
      <c r="B38" s="52"/>
    </row>
    <row r="39" spans="1:2" x14ac:dyDescent="0.55000000000000004">
      <c r="A39" s="52"/>
    </row>
    <row r="40" spans="1:2" x14ac:dyDescent="0.55000000000000004">
      <c r="A40" s="52"/>
      <c r="B40" s="52"/>
    </row>
    <row r="42" spans="1:2" x14ac:dyDescent="0.55000000000000004">
      <c r="B42" s="52"/>
    </row>
    <row r="43" spans="1:2" x14ac:dyDescent="0.55000000000000004">
      <c r="A43" s="52"/>
    </row>
    <row r="44" spans="1:2" x14ac:dyDescent="0.55000000000000004">
      <c r="A44" s="52"/>
    </row>
    <row r="45" spans="1:2" x14ac:dyDescent="0.55000000000000004">
      <c r="A45" s="52"/>
    </row>
    <row r="46" spans="1:2" x14ac:dyDescent="0.55000000000000004">
      <c r="A46" s="52"/>
      <c r="B46" s="52"/>
    </row>
    <row r="48" spans="1:2" x14ac:dyDescent="0.55000000000000004">
      <c r="A48" s="52"/>
      <c r="B48" s="52"/>
    </row>
    <row r="49" spans="1:2" x14ac:dyDescent="0.55000000000000004">
      <c r="A49" s="52"/>
    </row>
    <row r="50" spans="1:2" x14ac:dyDescent="0.55000000000000004">
      <c r="B50" s="52"/>
    </row>
    <row r="51" spans="1:2" x14ac:dyDescent="0.55000000000000004">
      <c r="B51" s="52"/>
    </row>
    <row r="54" spans="1:2" x14ac:dyDescent="0.55000000000000004">
      <c r="A54" s="52"/>
    </row>
    <row r="55" spans="1:2" x14ac:dyDescent="0.55000000000000004">
      <c r="A55" s="52"/>
    </row>
    <row r="56" spans="1:2" x14ac:dyDescent="0.55000000000000004">
      <c r="A56" s="52"/>
    </row>
    <row r="58" spans="1:2" x14ac:dyDescent="0.55000000000000004">
      <c r="B58" s="52"/>
    </row>
  </sheetData>
  <mergeCells count="5">
    <mergeCell ref="A1:G1"/>
    <mergeCell ref="A2:G2"/>
    <mergeCell ref="A17:E17"/>
    <mergeCell ref="A19:E19"/>
    <mergeCell ref="A20:G20"/>
  </mergeCells>
  <pageMargins left="0.27559055118110198" right="0.23622047244094499" top="0.70866141732283505" bottom="0.66929133858267698" header="0.31496062992126" footer="0.31496062992126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DF"/>
  </sheetPr>
  <dimension ref="A1:L40"/>
  <sheetViews>
    <sheetView showGridLines="0" tabSelected="1" view="pageBreakPreview" zoomScale="120" zoomScaleNormal="90" zoomScaleSheetLayoutView="120" workbookViewId="0">
      <pane ySplit="4" topLeftCell="A35" activePane="bottomLeft" state="frozen"/>
      <selection pane="bottomLeft" activeCell="B4" sqref="B4"/>
    </sheetView>
  </sheetViews>
  <sheetFormatPr defaultColWidth="9.125" defaultRowHeight="24.95" customHeight="1" x14ac:dyDescent="0.55000000000000004"/>
  <cols>
    <col min="1" max="1" width="32.25" style="5" customWidth="1"/>
    <col min="2" max="2" width="27.25" style="108" customWidth="1"/>
    <col min="3" max="3" width="27.25" style="6" customWidth="1"/>
    <col min="4" max="4" width="9.125" style="5"/>
    <col min="5" max="5" width="9.875" style="5" bestFit="1" customWidth="1"/>
    <col min="6" max="6" width="9.875" style="5" customWidth="1"/>
    <col min="7" max="7" width="9.875" style="5" bestFit="1" customWidth="1"/>
    <col min="8" max="8" width="26.25" style="5" customWidth="1"/>
    <col min="9" max="9" width="12" style="5" customWidth="1"/>
    <col min="10" max="10" width="10.125" style="5" bestFit="1" customWidth="1"/>
    <col min="11" max="11" width="9.125" style="5"/>
    <col min="12" max="12" width="9.125" style="37"/>
    <col min="13" max="16384" width="9.125" style="5"/>
  </cols>
  <sheetData>
    <row r="1" spans="1:12" s="1" customFormat="1" ht="31.5" customHeight="1" x14ac:dyDescent="0.2">
      <c r="A1" s="323" t="s">
        <v>437</v>
      </c>
      <c r="B1" s="323"/>
      <c r="C1" s="323"/>
      <c r="L1" s="35"/>
    </row>
    <row r="2" spans="1:12" s="1" customFormat="1" ht="2.25" customHeight="1" x14ac:dyDescent="0.2">
      <c r="A2" s="121"/>
      <c r="B2" s="100"/>
      <c r="L2" s="35"/>
    </row>
    <row r="3" spans="1:12" s="2" customFormat="1" ht="27.75" customHeight="1" x14ac:dyDescent="0.55000000000000004">
      <c r="A3" s="32" t="s">
        <v>231</v>
      </c>
      <c r="B3" s="321" t="s">
        <v>441</v>
      </c>
      <c r="C3" s="322"/>
      <c r="L3" s="36"/>
    </row>
    <row r="4" spans="1:12" s="2" customFormat="1" ht="29.25" customHeight="1" x14ac:dyDescent="0.55000000000000004">
      <c r="A4" s="7" t="s">
        <v>242</v>
      </c>
      <c r="B4" s="101" t="s">
        <v>240</v>
      </c>
      <c r="C4" s="8" t="s">
        <v>241</v>
      </c>
      <c r="L4" s="36"/>
    </row>
    <row r="5" spans="1:12" ht="24.75" customHeight="1" x14ac:dyDescent="0.55000000000000004">
      <c r="A5" s="9" t="s">
        <v>210</v>
      </c>
      <c r="B5" s="102">
        <f>SUM('3. กยท.ข.ตล. '!F64)</f>
        <v>852010</v>
      </c>
      <c r="C5" s="10">
        <f>SUM('3. กยท.ข.ตล. '!G64)</f>
        <v>76155</v>
      </c>
      <c r="D5" s="11"/>
      <c r="F5" s="11"/>
      <c r="G5" s="11"/>
      <c r="H5" s="11"/>
      <c r="I5" s="11"/>
      <c r="J5" s="11"/>
    </row>
    <row r="6" spans="1:12" s="3" customFormat="1" ht="24.95" customHeight="1" x14ac:dyDescent="0.55000000000000004">
      <c r="A6" s="12" t="s">
        <v>211</v>
      </c>
      <c r="B6" s="103">
        <f>SUM('3. กยท.ข.ตล. '!F41)</f>
        <v>38821</v>
      </c>
      <c r="C6" s="13">
        <f>SUM('3. กยท.ข.ตล. '!G41)</f>
        <v>3661</v>
      </c>
      <c r="D6" s="14"/>
      <c r="F6" s="14"/>
      <c r="G6" s="14"/>
      <c r="H6" s="14"/>
      <c r="I6" s="14"/>
      <c r="J6" s="14"/>
      <c r="L6" s="38"/>
    </row>
    <row r="7" spans="1:12" ht="24.95" customHeight="1" x14ac:dyDescent="0.55000000000000004">
      <c r="A7" s="9" t="s">
        <v>212</v>
      </c>
      <c r="B7" s="102">
        <f>SUM('3. กยท.ข.ตล. '!F16)</f>
        <v>60335.8</v>
      </c>
      <c r="C7" s="10">
        <f>SUM('3. กยท.ข.ตล. '!G16)</f>
        <v>8134</v>
      </c>
      <c r="D7" s="15"/>
      <c r="F7" s="11"/>
      <c r="G7" s="11"/>
      <c r="H7" s="11"/>
      <c r="I7" s="11"/>
      <c r="J7" s="11"/>
    </row>
    <row r="8" spans="1:12" s="3" customFormat="1" ht="24.95" customHeight="1" x14ac:dyDescent="0.55000000000000004">
      <c r="A8" s="12" t="s">
        <v>213</v>
      </c>
      <c r="B8" s="183">
        <f>SUM('3. กยท.ข.ตล. '!F30)</f>
        <v>7009</v>
      </c>
      <c r="C8" s="16">
        <f>SUM('3. กยท.ข.ตล. '!G30)</f>
        <v>968</v>
      </c>
      <c r="D8" s="14"/>
      <c r="F8" s="14"/>
      <c r="G8" s="14"/>
      <c r="H8" s="14"/>
      <c r="I8" s="14"/>
      <c r="J8" s="14"/>
      <c r="L8" s="38"/>
    </row>
    <row r="9" spans="1:12" ht="24.95" customHeight="1" x14ac:dyDescent="0.55000000000000004">
      <c r="A9" s="9" t="s">
        <v>214</v>
      </c>
      <c r="B9" s="102">
        <f>SUM('3. กยท.ข.ตล. '!F50)</f>
        <v>16918.96</v>
      </c>
      <c r="C9" s="10">
        <f>SUM('3. กยท.ข.ตล. '!G50)</f>
        <v>2495</v>
      </c>
      <c r="D9" s="11"/>
      <c r="F9" s="11"/>
      <c r="H9" s="11"/>
      <c r="I9" s="11"/>
      <c r="J9" s="11"/>
    </row>
    <row r="10" spans="1:12" s="3" customFormat="1" ht="24.95" customHeight="1" x14ac:dyDescent="0.55000000000000004">
      <c r="A10" s="12" t="s">
        <v>215</v>
      </c>
      <c r="B10" s="103">
        <f>SUM('2. กยท.ข.ตก. '!F86)</f>
        <v>0</v>
      </c>
      <c r="C10" s="13">
        <f>SUM('2. กยท.ข.ตก. '!G86)</f>
        <v>0</v>
      </c>
      <c r="D10" s="14"/>
      <c r="F10" s="14"/>
      <c r="H10" s="14"/>
      <c r="I10" s="14"/>
      <c r="J10" s="14"/>
      <c r="L10" s="38"/>
    </row>
    <row r="11" spans="1:12" ht="24.95" customHeight="1" x14ac:dyDescent="0.55000000000000004">
      <c r="A11" s="9" t="s">
        <v>216</v>
      </c>
      <c r="B11" s="104">
        <f>SUM('2. กยท.ข.ตก. '!F69)</f>
        <v>0</v>
      </c>
      <c r="C11" s="17">
        <f>SUM('2. กยท.ข.ตก. '!G69)</f>
        <v>0</v>
      </c>
      <c r="D11" s="11"/>
      <c r="F11" s="11"/>
      <c r="G11" s="11"/>
      <c r="H11" s="11"/>
      <c r="I11" s="31"/>
      <c r="J11" s="11"/>
    </row>
    <row r="12" spans="1:12" s="3" customFormat="1" ht="24.95" customHeight="1" x14ac:dyDescent="0.55000000000000004">
      <c r="A12" s="12" t="s">
        <v>217</v>
      </c>
      <c r="B12" s="103">
        <f>SUM('2. กยท.ข.ตก. '!F119)</f>
        <v>0</v>
      </c>
      <c r="C12" s="13">
        <f>SUM('2. กยท.ข.ตก. '!G119)</f>
        <v>0</v>
      </c>
      <c r="D12" s="14"/>
      <c r="F12" s="14"/>
      <c r="H12" s="14"/>
      <c r="I12" s="14"/>
      <c r="J12" s="14"/>
      <c r="L12" s="38"/>
    </row>
    <row r="13" spans="1:12" ht="24.95" customHeight="1" x14ac:dyDescent="0.55000000000000004">
      <c r="A13" s="9" t="s">
        <v>218</v>
      </c>
      <c r="B13" s="102">
        <f>SUM('2. กยท.ข.ตก. '!F57)</f>
        <v>2445</v>
      </c>
      <c r="C13" s="10">
        <f>SUM('2. กยท.ข.ตก. '!G57)</f>
        <v>329</v>
      </c>
      <c r="D13" s="11"/>
      <c r="F13" s="11"/>
      <c r="H13" s="11"/>
      <c r="I13" s="31"/>
      <c r="J13" s="11"/>
    </row>
    <row r="14" spans="1:12" s="3" customFormat="1" ht="24.95" customHeight="1" x14ac:dyDescent="0.55000000000000004">
      <c r="A14" s="12" t="s">
        <v>219</v>
      </c>
      <c r="B14" s="103">
        <f>SUM('2. กยท.ข.ตก. '!F61)</f>
        <v>105</v>
      </c>
      <c r="C14" s="13">
        <f>SUM('2. กยท.ข.ตก. '!G61)</f>
        <v>17</v>
      </c>
      <c r="D14" s="14"/>
      <c r="F14" s="14"/>
      <c r="H14" s="14"/>
      <c r="I14" s="14"/>
      <c r="L14" s="38"/>
    </row>
    <row r="15" spans="1:12" ht="24.95" customHeight="1" x14ac:dyDescent="0.55000000000000004">
      <c r="A15" s="9" t="s">
        <v>220</v>
      </c>
      <c r="B15" s="104">
        <f>'1. กยท.ข.ตบ.'!F32</f>
        <v>21</v>
      </c>
      <c r="C15" s="17">
        <f>'1. กยท.ข.ตบ.'!G32</f>
        <v>3</v>
      </c>
      <c r="D15" s="15"/>
      <c r="F15" s="11"/>
      <c r="H15" s="11"/>
      <c r="I15" s="11"/>
      <c r="J15" s="11"/>
    </row>
    <row r="16" spans="1:12" s="3" customFormat="1" ht="24.95" customHeight="1" x14ac:dyDescent="0.55000000000000004">
      <c r="A16" s="12" t="s">
        <v>221</v>
      </c>
      <c r="B16" s="103">
        <f>SUM('1. กยท.ข.ตบ.'!F38)</f>
        <v>0</v>
      </c>
      <c r="C16" s="13">
        <f>'1. กยท.ข.ตบ.'!G38</f>
        <v>0</v>
      </c>
      <c r="D16" s="18"/>
      <c r="F16" s="14"/>
      <c r="H16" s="14"/>
      <c r="I16" s="14"/>
      <c r="J16" s="14"/>
      <c r="L16" s="38"/>
    </row>
    <row r="17" spans="1:12" s="1" customFormat="1" ht="26.25" customHeight="1" x14ac:dyDescent="0.55000000000000004">
      <c r="A17" s="19" t="s">
        <v>222</v>
      </c>
      <c r="B17" s="105">
        <f>SUM('1. กยท.ข.ตบ.'!F43)</f>
        <v>168</v>
      </c>
      <c r="C17" s="34">
        <v>0</v>
      </c>
      <c r="D17" s="20"/>
      <c r="E17" s="21"/>
      <c r="F17" s="21"/>
      <c r="H17" s="11"/>
      <c r="I17" s="31"/>
      <c r="J17" s="11"/>
      <c r="K17" s="5"/>
      <c r="L17" s="37"/>
    </row>
    <row r="18" spans="1:12" s="4" customFormat="1" ht="24.95" customHeight="1" x14ac:dyDescent="0.55000000000000004">
      <c r="A18" s="22" t="s">
        <v>223</v>
      </c>
      <c r="B18" s="106">
        <f>'4. กยท.ข.กอ.'!F10</f>
        <v>0</v>
      </c>
      <c r="C18" s="23">
        <f>'4. กยท.ข.กอ.'!G10</f>
        <v>0</v>
      </c>
      <c r="F18" s="24"/>
      <c r="H18" s="14"/>
      <c r="I18" s="14"/>
      <c r="J18" s="3"/>
      <c r="K18" s="3"/>
      <c r="L18" s="38"/>
    </row>
    <row r="19" spans="1:12" ht="24.95" customHeight="1" x14ac:dyDescent="0.55000000000000004">
      <c r="A19" s="9" t="s">
        <v>224</v>
      </c>
      <c r="B19" s="104">
        <f>'4. กยท.ข.กอ.'!F15</f>
        <v>0</v>
      </c>
      <c r="C19" s="17">
        <f>'4. กยท.ข.กอ.'!G15</f>
        <v>0</v>
      </c>
      <c r="F19" s="11"/>
      <c r="H19" s="11"/>
      <c r="I19" s="11"/>
      <c r="J19" s="11"/>
    </row>
    <row r="20" spans="1:12" s="4" customFormat="1" ht="24.95" customHeight="1" x14ac:dyDescent="0.55000000000000004">
      <c r="A20" s="22" t="s">
        <v>225</v>
      </c>
      <c r="B20" s="106">
        <f>SUM('2. กยท.ข.ตก. '!F73)</f>
        <v>0</v>
      </c>
      <c r="C20" s="23">
        <f>'2. กยท.ข.ตก. '!G73</f>
        <v>0</v>
      </c>
      <c r="D20" s="24"/>
      <c r="F20" s="24"/>
      <c r="H20" s="24"/>
      <c r="I20" s="24"/>
      <c r="L20" s="39"/>
    </row>
    <row r="21" spans="1:12" ht="24.95" customHeight="1" x14ac:dyDescent="0.55000000000000004">
      <c r="A21" s="25" t="s">
        <v>226</v>
      </c>
      <c r="B21" s="107">
        <f>SUM('5. กยท.ข.น.'!F53)</f>
        <v>5800.45</v>
      </c>
      <c r="C21" s="26">
        <f>SUM('5. กยท.ข.น.'!G53)</f>
        <v>709</v>
      </c>
      <c r="D21" s="27"/>
      <c r="F21" s="11"/>
      <c r="H21" s="11"/>
      <c r="I21" s="31"/>
      <c r="J21" s="11"/>
    </row>
    <row r="22" spans="1:12" s="4" customFormat="1" ht="24.95" customHeight="1" x14ac:dyDescent="0.55000000000000004">
      <c r="A22" s="22" t="s">
        <v>227</v>
      </c>
      <c r="B22" s="106">
        <f>SUM('5. กยท.ข.น.'!F57)</f>
        <v>870</v>
      </c>
      <c r="C22" s="23">
        <f>SUM('5. กยท.ข.น.'!G57)</f>
        <v>92</v>
      </c>
      <c r="D22" s="28"/>
      <c r="F22" s="24"/>
      <c r="H22" s="14"/>
      <c r="I22" s="14"/>
      <c r="J22" s="3"/>
      <c r="K22" s="3"/>
      <c r="L22" s="38"/>
    </row>
    <row r="23" spans="1:12" ht="24.95" customHeight="1" x14ac:dyDescent="0.55000000000000004">
      <c r="A23" s="9" t="s">
        <v>228</v>
      </c>
      <c r="B23" s="104">
        <f>SUM('5. กยท.ข.น.'!F66)</f>
        <v>0</v>
      </c>
      <c r="C23" s="17">
        <f>SUM('5. กยท.ข.น.'!G66)</f>
        <v>0</v>
      </c>
      <c r="D23" s="27"/>
      <c r="F23" s="11"/>
      <c r="H23" s="11"/>
      <c r="I23" s="11"/>
      <c r="J23" s="11"/>
    </row>
    <row r="24" spans="1:12" s="130" customFormat="1" ht="24.95" customHeight="1" x14ac:dyDescent="0.55000000000000004">
      <c r="A24" s="127" t="s">
        <v>255</v>
      </c>
      <c r="B24" s="133">
        <f>SUM('5. กยท.ข.น.'!F21)</f>
        <v>0</v>
      </c>
      <c r="C24" s="128">
        <f>SUM('5. กยท.ข.น.'!G21)</f>
        <v>0</v>
      </c>
      <c r="D24" s="129"/>
      <c r="F24" s="131"/>
      <c r="H24" s="131"/>
      <c r="I24" s="131"/>
      <c r="J24" s="131"/>
      <c r="L24" s="132"/>
    </row>
    <row r="25" spans="1:12" ht="24.95" customHeight="1" x14ac:dyDescent="0.55000000000000004">
      <c r="A25" s="9" t="s">
        <v>256</v>
      </c>
      <c r="B25" s="104">
        <f>SUM('5. กยท.ข.น.'!F61)</f>
        <v>0</v>
      </c>
      <c r="C25" s="17">
        <f>SUM('5. กยท.ข.น.'!G61)</f>
        <v>0</v>
      </c>
      <c r="D25" s="27"/>
      <c r="F25" s="11"/>
      <c r="H25" s="11"/>
      <c r="I25" s="11"/>
      <c r="J25" s="11"/>
    </row>
    <row r="26" spans="1:12" s="130" customFormat="1" ht="24.95" customHeight="1" x14ac:dyDescent="0.55000000000000004">
      <c r="A26" s="127" t="s">
        <v>257</v>
      </c>
      <c r="B26" s="133">
        <f>SUM('6. กยท.ข.อนบ.'!F35)</f>
        <v>496</v>
      </c>
      <c r="C26" s="128">
        <f>SUM('6. กยท.ข.อนบ.'!G35)</f>
        <v>38</v>
      </c>
      <c r="D26" s="129"/>
      <c r="F26" s="131"/>
      <c r="H26" s="131"/>
      <c r="I26" s="131"/>
      <c r="J26" s="131"/>
      <c r="L26" s="132"/>
    </row>
    <row r="27" spans="1:12" ht="24.95" customHeight="1" x14ac:dyDescent="0.55000000000000004">
      <c r="A27" s="9" t="s">
        <v>258</v>
      </c>
      <c r="B27" s="134">
        <f>SUM('6. กยท.ข.อนบ.'!F45)</f>
        <v>514</v>
      </c>
      <c r="C27" s="17">
        <f>SUM('6. กยท.ข.อนบ.'!G45)</f>
        <v>28</v>
      </c>
      <c r="D27" s="27"/>
      <c r="F27" s="11"/>
      <c r="H27" s="11"/>
      <c r="I27" s="11"/>
      <c r="J27" s="11"/>
    </row>
    <row r="28" spans="1:12" s="130" customFormat="1" ht="24.95" customHeight="1" x14ac:dyDescent="0.55000000000000004">
      <c r="A28" s="127" t="s">
        <v>279</v>
      </c>
      <c r="B28" s="133">
        <f>SUM('6. กยท.ข.อนบ.'!F16)</f>
        <v>2975.75</v>
      </c>
      <c r="C28" s="128">
        <f>SUM('6. กยท.ข.อนบ.'!G16)</f>
        <v>211</v>
      </c>
      <c r="D28" s="129"/>
      <c r="F28" s="131"/>
      <c r="H28" s="131"/>
      <c r="I28" s="131"/>
      <c r="J28" s="131"/>
      <c r="L28" s="132"/>
    </row>
    <row r="29" spans="1:12" ht="24.95" customHeight="1" x14ac:dyDescent="0.55000000000000004">
      <c r="A29" s="9" t="s">
        <v>280</v>
      </c>
      <c r="B29" s="134">
        <f>SUM('6. กยท.ข.อนบ.'!F40)</f>
        <v>30</v>
      </c>
      <c r="C29" s="17">
        <f>SUM('6. กยท.ข.อนบ.'!G40)</f>
        <v>1</v>
      </c>
      <c r="D29" s="27"/>
      <c r="F29" s="11"/>
      <c r="H29" s="11"/>
      <c r="I29" s="11"/>
      <c r="J29" s="11"/>
    </row>
    <row r="30" spans="1:12" ht="24.95" customHeight="1" x14ac:dyDescent="0.55000000000000004">
      <c r="A30" s="127" t="s">
        <v>309</v>
      </c>
      <c r="B30" s="133">
        <f>SUM('4. กยท.ข.กอ.'!F16)</f>
        <v>0</v>
      </c>
      <c r="C30" s="128">
        <f>SUM('4. กยท.ข.กอ.'!G16)</f>
        <v>0</v>
      </c>
      <c r="D30" s="27"/>
      <c r="F30" s="11"/>
      <c r="H30" s="11"/>
      <c r="I30" s="11"/>
      <c r="J30" s="11"/>
    </row>
    <row r="31" spans="1:12" ht="24" x14ac:dyDescent="0.55000000000000004">
      <c r="A31" s="9" t="s">
        <v>314</v>
      </c>
      <c r="B31" s="134">
        <f>SUM('4. กยท.ข.กอ.'!F19)</f>
        <v>0</v>
      </c>
      <c r="C31" s="17">
        <f>SUM('4. กยท.ข.กอ.'!G19)</f>
        <v>0</v>
      </c>
    </row>
    <row r="32" spans="1:12" ht="24" x14ac:dyDescent="0.55000000000000004">
      <c r="A32" s="127" t="s">
        <v>321</v>
      </c>
      <c r="B32" s="133">
        <f>SUM('6. กยท.ข.อนบ.'!F7)</f>
        <v>318</v>
      </c>
      <c r="C32" s="128">
        <f>SUM('6. กยท.ข.อนบ.'!G7)</f>
        <v>31</v>
      </c>
    </row>
    <row r="33" spans="1:9" ht="24" x14ac:dyDescent="0.55000000000000004">
      <c r="A33" s="9" t="s">
        <v>329</v>
      </c>
      <c r="B33" s="134">
        <f>SUM('5. กยท.ข.น.'!F23)</f>
        <v>0</v>
      </c>
      <c r="C33" s="17">
        <f>SUM('5. กยท.ข.น.'!G23)</f>
        <v>0</v>
      </c>
    </row>
    <row r="34" spans="1:9" ht="24" x14ac:dyDescent="0.55000000000000004">
      <c r="A34" s="9" t="s">
        <v>373</v>
      </c>
      <c r="B34" s="134">
        <f>SUM('1. กยท.ข.ตบ.'!F45)</f>
        <v>300</v>
      </c>
      <c r="C34" s="17">
        <f>SUM('1. กยท.ข.ตบ.'!G45)</f>
        <v>20</v>
      </c>
    </row>
    <row r="35" spans="1:9" ht="24" x14ac:dyDescent="0.55000000000000004">
      <c r="A35" s="9" t="s">
        <v>397</v>
      </c>
      <c r="B35" s="134">
        <f>SUM('7. กยท.ข.อนล.'!F11)</f>
        <v>0</v>
      </c>
      <c r="C35" s="17">
        <f>SUM('7. กยท.ข.อนล.'!G11)</f>
        <v>0</v>
      </c>
    </row>
    <row r="36" spans="1:9" ht="24" x14ac:dyDescent="0.55000000000000004">
      <c r="A36" s="9" t="s">
        <v>436</v>
      </c>
      <c r="B36" s="134">
        <f>SUM('7. กยท.ข.อนล.'!F18)</f>
        <v>28</v>
      </c>
      <c r="C36" s="17">
        <f>SUM('7. กยท.ข.อนล.'!G7)</f>
        <v>3</v>
      </c>
    </row>
    <row r="37" spans="1:9" ht="24" x14ac:dyDescent="0.55000000000000004">
      <c r="A37" s="261" t="s">
        <v>29</v>
      </c>
      <c r="B37" s="109"/>
      <c r="C37" s="99">
        <f>SUM(B5:B36)</f>
        <v>989165.96</v>
      </c>
      <c r="D37" s="29"/>
      <c r="E37" s="11"/>
      <c r="F37" s="11"/>
      <c r="H37" s="11"/>
      <c r="I37" s="11"/>
    </row>
    <row r="38" spans="1:9" ht="24.95" customHeight="1" x14ac:dyDescent="0.55000000000000004">
      <c r="A38" s="5" t="s">
        <v>229</v>
      </c>
      <c r="B38" s="108" t="s">
        <v>230</v>
      </c>
      <c r="C38" s="30">
        <f>SUM(C5:C35)</f>
        <v>92892</v>
      </c>
      <c r="D38" s="29"/>
      <c r="G38" s="11"/>
    </row>
    <row r="39" spans="1:9" ht="24.95" customHeight="1" x14ac:dyDescent="0.55000000000000004">
      <c r="C39" s="33" t="s">
        <v>439</v>
      </c>
    </row>
    <row r="40" spans="1:9" ht="24.95" customHeight="1" x14ac:dyDescent="0.55000000000000004">
      <c r="C40" s="207">
        <f>SUM('1. กยท.ข.ตบ.'!F46+'2. กยท.ข.ตก. '!F120+'3. กยท.ข.ตล. '!F65+'4. กยท.ข.กอ.'!F20+'5. กยท.ข.น.'!F67+'6. กยท.ข.อนบ.'!F49+'7. กยท.ข.อนล.'!F17)</f>
        <v>989165.96</v>
      </c>
      <c r="D40" s="11"/>
    </row>
  </sheetData>
  <mergeCells count="2">
    <mergeCell ref="B3:C3"/>
    <mergeCell ref="A1:C1"/>
  </mergeCells>
  <pageMargins left="0.6692913385826772" right="0.27559055118110237" top="0.31496062992125984" bottom="0.17" header="0.23622047244094491" footer="0.15748031496062992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1. กยท.ข.ตบ.</vt:lpstr>
      <vt:lpstr>2. กยท.ข.ตก. </vt:lpstr>
      <vt:lpstr>3. กยท.ข.ตล. </vt:lpstr>
      <vt:lpstr>4. กยท.ข.กอ.</vt:lpstr>
      <vt:lpstr>5. กยท.ข.น.</vt:lpstr>
      <vt:lpstr>6. กยท.ข.อนบ.</vt:lpstr>
      <vt:lpstr>7. กยท.ข.อนล.</vt:lpstr>
      <vt:lpstr>รายจังหวัด 18 สิงหาคม 69</vt:lpstr>
      <vt:lpstr>'3. กยท.ข.ตล. '!Print_Area</vt:lpstr>
      <vt:lpstr>'รายจังหวัด 18 สิงหาคม 69'!Print_Area</vt:lpstr>
      <vt:lpstr>'5. กยท.ข.น.'!Print_Titles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Rubber Thai</dc:creator>
  <cp:lastModifiedBy>USER</cp:lastModifiedBy>
  <cp:lastPrinted>2025-12-04T07:49:41Z</cp:lastPrinted>
  <dcterms:created xsi:type="dcterms:W3CDTF">2022-02-23T07:07:00Z</dcterms:created>
  <dcterms:modified xsi:type="dcterms:W3CDTF">2026-08-24T03:55:25Z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873D2B3E8B1B4657915E7B0330E7DAF9</vt:lpwstr>
  </property>
  <property fmtid="{D5CDD505-2E9C-101B-9397-08002B2CF9AE}" pid="3" name="KSOProductBuildVer">
    <vt:lpwstr>1054-12.2.0.13489</vt:lpwstr>
  </property>
</Properties>
</file>