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3 มี.ค.69\"/>
    </mc:Choice>
  </mc:AlternateContent>
  <xr:revisionPtr revIDLastSave="0" documentId="13_ncr:1_{0A901EF4-5CF3-4414-A84B-AC7764642BBE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31 มีน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31 มีนาคม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B35" i="47" l="1"/>
  <c r="B34" i="47"/>
  <c r="B33" i="47"/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C23" i="47"/>
  <c r="B23" i="47"/>
  <c r="G16" i="57" l="1"/>
  <c r="F16" i="57"/>
  <c r="F45" i="57"/>
  <c r="F32" i="52" l="1"/>
  <c r="G44" i="52"/>
  <c r="C34" i="47" s="1"/>
  <c r="F44" i="52"/>
  <c r="G7" i="57"/>
  <c r="F7" i="57"/>
  <c r="F86" i="53"/>
  <c r="F61" i="53"/>
  <c r="G32" i="52"/>
  <c r="G73" i="53"/>
  <c r="G23" i="56"/>
  <c r="C33" i="47" s="1"/>
  <c r="F23" i="56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<sst xmlns="http://schemas.openxmlformats.org/spreadsheetml/2006/main" count="746" uniqueCount="436">
  <si>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</si>
  <si>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</si>
  <si>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</si>
  <si>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</si>
  <si>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</si>
  <si>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</si>
  <si>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</si>
  <si>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</si>
  <si>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</si>
  <si>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</si>
  <si>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</si>
  <si>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</si>
  <si>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</si>
  <si>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</si>
  <si>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</si>
  <si>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</si>
  <si>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</si>
  <si>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</si>
  <si>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</si>
  <si>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</si>
  <si>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</si>
  <si>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</si>
  <si>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</si>
  <si>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</si>
  <si>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</si>
  <si>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</si>
  <si>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</si>
  <si>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</si>
  <si>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</si>
  <si>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</si>
  <si>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</si>
  <si>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</si>
  <si>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</si>
  <si>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</si>
  <si>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</si>
  <si>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</si>
  <si>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</si>
  <si>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</si>
  <si>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</si>
  <si>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</si>
  <si>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</si>
  <si>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</si>
  <si>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</si>
  <si>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</si>
  <si>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</si>
  <si>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</si>
  <si>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</si>
  <si>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</si>
  <si>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</si>
  <si>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</si>
  <si>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</si>
  <si>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</si>
  <si>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</si>
  <si>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</si>
  <si>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</si>
  <si>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</si>
  <si>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</si>
  <si>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</si>
  <si>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</si>
  <si>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</si>
  <si>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</si>
  <si>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</si>
  <si>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</si>
  <si>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</si>
  <si>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</si>
  <si>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</si>
  <si>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</si>
  <si>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</si>
  <si>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</si>
  <si>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</si>
  <si>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</si>
  <si>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</si>
  <si>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</si>
  <si>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</si>
  <si>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</si>
  <si>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</si>
  <si>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</si>
  <si>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</si>
  <si>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</si>
  <si>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</si>
  <si>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</si>
  <si>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</si>
  <si>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</si>
  <si>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</si>
  <si>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</si>
  <si>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</si>
  <si>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</si>
  <si>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</si>
  <si>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</si>
  <si>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</si>
  <si>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</si>
  <si>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</si>
  <si>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</si>
  <si>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</si>
  <si>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</si>
  <si>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</si>
  <si>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</si>
  <si>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</si>
  <si>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</si>
  <si>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</si>
  <si>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</si>
  <si>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</si>
  <si>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</si>
  <si>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</si>
  <si>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</si>
  <si>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</si>
  <si>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</si>
  <si>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</si>
  <si>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</si>
  <si>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</si>
  <si>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</si>
  <si>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</si>
  <si>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</si>
  <si>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</si>
  <si>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</si>
  <si>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</si>
  <si>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</si>
  <si>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</si>
  <si>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</si>
  <si>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</si>
  <si>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</si>
  <si>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</si>
  <si>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</si>
  <si>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</si>
  <si>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</si>
  <si>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</si>
  <si>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</si>
  <si>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</si>
  <si>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</si>
  <si>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</si>
  <si>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</si>
  <si>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</si>
  <si>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</si>
  <si>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</si>
  <si>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</si>
  <si>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</si>
  <si>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</si>
  <si>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</si>
  <si>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</si>
  <si>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</si>
  <si>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</si>
  <si>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</si>
  <si>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</si>
  <si>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</si>
  <si>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</si>
  <si>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</si>
  <si>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</si>
  <si>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</si>
  <si>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</si>
  <si>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</si>
  <si>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</si>
  <si>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</si>
  <si>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</si>
  <si>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</si>
  <si>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</si>
  <si>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</si>
  <si>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</si>
  <si>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</si>
  <si>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</si>
  <si>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</si>
  <si>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</si>
  <si>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</si>
  <si>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</si>
  <si>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</si>
  <si>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</si>
  <si>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</si>
  <si>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</si>
  <si>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</si>
  <si>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</si>
  <si>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</si>
  <si>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</si>
  <si>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</si>
  <si>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</si>
  <si>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</si>
  <si>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</si>
  <si>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</si>
  <si>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</si>
  <si>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</si>
  <si>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</si>
  <si>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</si>
  <si>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</si>
  <si>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</si>
  <si>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</si>
  <si>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</si>
  <si>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</si>
  <si>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</si>
  <si>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</si>
  <si>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</si>
  <si>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</si>
  <si>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</si>
  <si>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</si>
  <si>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</si>
  <si>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</si>
  <si>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</si>
  <si>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</si>
  <si>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</si>
  <si>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</si>
  <si>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</si>
  <si>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</si>
  <si>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</si>
  <si>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</si>
  <si>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</si>
  <si>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</si>
  <si>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</si>
  <si>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</si>
  <si>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</si>
  <si>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</si>
  <si>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</si>
  <si>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</si>
  <si>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</si>
  <si>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</si>
  <si>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</si>
  <si>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</si>
  <si>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</si>
  <si>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</si>
  <si>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</si>
  <si>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</si>
  <si>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</si>
  <si>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</si>
  <si>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</si>
  <si>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</si>
  <si>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</si>
  <si>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</si>
  <si>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</si>
  <si>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</si>
  <si>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</si>
  <si>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</si>
  <si>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</si>
  <si>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</si>
  <si>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</si>
  <si>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</si>
  <si>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</si>
  <si>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</si>
  <si>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</si>
  <si>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</si>
  <si>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</si>
  <si>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</si>
  <si>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</si>
  <si>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</si>
  <si>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</si>
  <si>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</si>
  <si>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</si>
  <si>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</si>
  <si>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</si>
  <si>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</si>
  <si>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</si>
  <si>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</si>
  <si>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</si>
  <si>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</si>
  <si>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</si>
  <si>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</si>
  <si>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</si>
  <si>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</si>
  <si>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</si>
  <si>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</si>
  <si>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</si>
  <si>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</si>
  <si>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</si>
  <si>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</si>
  <si>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</si>
  <si>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</si>
  <si>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</si>
  <si>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</si>
  <si>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</si>
  <si>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</si>
  <si>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</si>
  <si>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</si>
  <si>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</si>
  <si>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</si>
  <si>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</si>
  <si>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</si>
  <si>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</si>
  <si>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</si>
  <si>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</si>
  <si>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</si>
  <si>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</si>
  <si>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</si>
  <si>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</si>
  <si>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</si>
  <si>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</si>
  <si>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</si>
  <si>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</si>
  <si>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</si>
  <si>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</si>
  <si>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</si>
  <si>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</si>
  <si>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</si>
  <si>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</si>
  <si>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</si>
  <si>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</si>
  <si>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</si>
  <si>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</si>
  <si>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</si>
  <si>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</si>
  <si>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</si>
  <si>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</si>
  <si>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</si>
  <si>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</si>
  <si>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</si>
  <si>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</si>
  <si>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</si>
  <si>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</si>
  <si>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</si>
  <si>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</si>
  <si>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</si>
  <si>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</si>
  <si>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</si>
  <si>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</si>
  <si>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</si>
  <si>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</si>
  <si>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</si>
  <si>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</si>
  <si>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</si>
  <si>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</si>
  <si>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</si>
  <si>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</si>
  <si>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</si>
  <si>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</si>
  <si>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</si>
  <si>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</si>
  <si>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</si>
  <si>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</si>
  <si>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</si>
  <si>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</si>
  <si>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</si>
  <si>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</si>
  <si>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</si>
  <si>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</si>
  <si>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</si>
  <si>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</si>
  <si>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</si>
  <si>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</si>
  <si>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</si>
  <si>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</si>
  <si>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</si>
  <si>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</si>
  <si>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</si>
  <si>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</si>
  <si>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</si>
  <si>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</si>
  <si>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</si>
  <si>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</si>
  <si>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</si>
  <si>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</si>
  <si>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</si>
  <si>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</si>
  <si>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</si>
  <si>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</si>
  <si>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</si>
  <si>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</si>
  <si>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</si>
  <si>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</si>
  <si>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</si>
  <si>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</si>
  <si>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</si>
  <si>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</si>
  <si>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</si>
  <si>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</si>
  <si>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</si>
  <si>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</si>
  <si>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</si>
  <si>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</si>
  <si>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</si>
  <si>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</si>
  <si>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</si>
  <si>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</si>
  <si>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</si>
  <si>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</si>
  <si>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</si>
  <si>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</si>
  <si>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</si>
  <si>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</si>
  <si>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</si>
  <si>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</si>
  <si>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</si>
  <si>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</si>
  <si>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</si>
  <si>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</si>
  <si>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</si>
  <si>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</si>
  <si>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</si>
  <si>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</si>
  <si>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</si>
  <si>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</si>
  <si>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</si>
  <si>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</si>
  <si>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</si>
  <si>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</si>
  <si>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</si>
  <si>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</si>
  <si>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</si>
  <si>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</si>
  <si>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</si>
  <si>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</si>
  <si>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</si>
  <si>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</si>
  <si>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</si>
  <si>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</si>
  <si>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</si>
  <si>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</si>
  <si>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</si>
  <si>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</si>
  <si>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</si>
  <si>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</si>
  <si>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</si>
  <si>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</si>
  <si>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</si>
  <si>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</si>
  <si>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</si>
  <si>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</si>
  <si>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</si>
  <si>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</si>
  <si>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</si>
  <si>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</si>
  <si>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</si>
  <si>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</si>
  <si>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</si>
  <si>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</si>
  <si>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</si>
  <si>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</si>
  <si>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</si>
  <si>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</si>
  <si>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</si>
  <si>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</si>
  <si>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</si>
  <si>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</si>
  <si>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</si>
  <si>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</si>
  <si>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</si>
  <si>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</si>
  <si>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พบใบยางที่ร่วงแสดงอาการของโรค</t>
  </si>
  <si>
    <t>ข้อมูล ณ วันที่ 10 มีนาคม 2569</t>
  </si>
  <si>
    <t>20</t>
  </si>
  <si>
    <t>ข้อมูล ณ วันที่ 17 มีนาคม  2569</t>
  </si>
  <si>
    <t>ข้อมูล ณ วันที่ 31 มีนาคม 2569</t>
  </si>
  <si>
    <t>ณ วันที่ 31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</si>
</sst>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28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3" t="s">
        <v>303</v>
      </c>
      <c r="B1" s="273"/>
      <c r="C1" s="273"/>
      <c r="D1" s="273"/>
      <c r="E1" s="273"/>
      <c r="F1" s="273"/>
      <c r="G1" s="273"/>
    </row>
    <row r="2" spans="1:7" ht="6.95" customHeight="1" x14ac:dyDescent="0.55000000000000004">
      <c r="A2" s="274"/>
      <c r="B2" s="274"/>
      <c r="C2" s="274"/>
      <c r="D2" s="274"/>
      <c r="E2" s="274"/>
      <c r="F2" s="274"/>
      <c r="G2" s="274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5" t="s">
        <v>16</v>
      </c>
      <c r="B32" s="275"/>
      <c r="C32" s="275"/>
      <c r="D32" s="275"/>
      <c r="E32" s="275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6" t="s">
        <v>23</v>
      </c>
      <c r="B38" s="277"/>
      <c r="C38" s="277"/>
      <c r="D38" s="277"/>
      <c r="E38" s="278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6" t="s">
        <v>26</v>
      </c>
      <c r="B42" s="277"/>
      <c r="C42" s="277"/>
      <c r="D42" s="277"/>
      <c r="E42" s="278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6" t="s">
        <v>375</v>
      </c>
      <c r="B44" s="277"/>
      <c r="C44" s="277"/>
      <c r="D44" s="277"/>
      <c r="E44" s="278"/>
      <c r="F44" s="180">
        <f>SUM(F43)</f>
        <v>0</v>
      </c>
      <c r="G44" s="180">
        <f>SUM(G43)</f>
        <v>0</v>
      </c>
    </row>
    <row r="45" spans="1:13" ht="25.5" customHeight="1" x14ac:dyDescent="0.7">
      <c r="A45" s="268" t="s">
        <v>29</v>
      </c>
      <c r="B45" s="269"/>
      <c r="C45" s="269"/>
      <c r="D45" s="269"/>
      <c r="E45" s="270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1" t="s">
        <v>32</v>
      </c>
      <c r="B47" s="271"/>
      <c r="C47" s="271"/>
      <c r="D47" s="271"/>
      <c r="E47" s="271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2" t="s">
        <v>434</v>
      </c>
      <c r="B49" s="272"/>
      <c r="C49" s="272"/>
      <c r="D49" s="272"/>
      <c r="E49" s="272"/>
      <c r="F49" s="272"/>
      <c r="G49" s="272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61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99" t="s">
        <v>238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1" t="s">
        <v>35</v>
      </c>
      <c r="B4" s="302"/>
      <c r="C4" s="302"/>
      <c r="D4" s="302"/>
      <c r="E4" s="302"/>
      <c r="F4" s="302"/>
      <c r="G4" s="303"/>
    </row>
    <row r="5" spans="1:13" ht="20.100000000000001" customHeight="1" x14ac:dyDescent="0.55000000000000004">
      <c r="A5" s="281">
        <v>1</v>
      </c>
      <c r="B5" s="287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2"/>
      <c r="B6" s="288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2"/>
      <c r="B7" s="288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3"/>
      <c r="B8" s="289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84">
        <v>2</v>
      </c>
      <c r="B9" s="290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85"/>
      <c r="B10" s="291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85"/>
      <c r="B11" s="291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85"/>
      <c r="B12" s="291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85"/>
      <c r="B13" s="291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81">
        <v>3</v>
      </c>
      <c r="B14" s="292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82"/>
      <c r="B15" s="293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2"/>
      <c r="B16" s="293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2"/>
      <c r="B17" s="293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2"/>
      <c r="B18" s="293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2"/>
      <c r="B19" s="293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2"/>
      <c r="B20" s="293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2"/>
      <c r="B21" s="293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2"/>
      <c r="B22" s="293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2"/>
      <c r="B23" s="293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2"/>
      <c r="B24" s="293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2"/>
      <c r="B25" s="293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2"/>
      <c r="B26" s="293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2"/>
      <c r="B27" s="293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2"/>
      <c r="B28" s="293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2"/>
      <c r="B29" s="293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3"/>
      <c r="B30" s="294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84">
        <v>4</v>
      </c>
      <c r="B31" s="290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85"/>
      <c r="B32" s="291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286"/>
      <c r="B33" s="295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81">
        <v>5</v>
      </c>
      <c r="B34" s="292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2"/>
      <c r="B35" s="293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2"/>
      <c r="B36" s="293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2"/>
      <c r="B37" s="293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2"/>
      <c r="B38" s="293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85">
        <v>6</v>
      </c>
      <c r="B46" s="290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85"/>
      <c r="B47" s="291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286"/>
      <c r="B48" s="295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81">
        <v>7</v>
      </c>
      <c r="B49" s="292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2"/>
      <c r="B50" s="293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82"/>
      <c r="B51" s="293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82"/>
      <c r="B52" s="293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83"/>
      <c r="B53" s="294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84">
        <v>8</v>
      </c>
      <c r="B54" s="290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85"/>
      <c r="B55" s="291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86"/>
      <c r="B56" s="295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96" t="s">
        <v>83</v>
      </c>
      <c r="C57" s="297"/>
      <c r="D57" s="297"/>
      <c r="E57" s="298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96" t="s">
        <v>89</v>
      </c>
      <c r="C61" s="297"/>
      <c r="D61" s="297"/>
      <c r="E61" s="298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96" t="s">
        <v>98</v>
      </c>
      <c r="C69" s="297"/>
      <c r="D69" s="297"/>
      <c r="E69" s="298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6" t="s">
        <v>103</v>
      </c>
      <c r="C73" s="297"/>
      <c r="D73" s="297"/>
      <c r="E73" s="298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6" t="s">
        <v>112</v>
      </c>
      <c r="C86" s="297"/>
      <c r="D86" s="297"/>
      <c r="E86" s="298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6" t="s">
        <v>124</v>
      </c>
      <c r="C119" s="297"/>
      <c r="D119" s="297"/>
      <c r="E119" s="298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8" t="s">
        <v>125</v>
      </c>
      <c r="B120" s="269"/>
      <c r="C120" s="269"/>
      <c r="D120" s="269"/>
      <c r="E120" s="270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9" t="s">
        <v>32</v>
      </c>
      <c r="B122" s="279"/>
      <c r="C122" s="279"/>
      <c r="D122" s="279"/>
      <c r="E122" s="279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0" t="s">
        <v>434</v>
      </c>
      <c r="B124" s="280"/>
      <c r="C124" s="280"/>
      <c r="D124" s="280"/>
      <c r="E124" s="280"/>
      <c r="F124" s="280"/>
      <c r="G124" s="280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7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99" t="s">
        <v>239</v>
      </c>
      <c r="B1" s="299"/>
      <c r="C1" s="299"/>
      <c r="D1" s="299"/>
      <c r="E1" s="299"/>
      <c r="F1" s="299"/>
      <c r="G1" s="299"/>
    </row>
    <row r="2" spans="1:13" ht="6" customHeight="1" x14ac:dyDescent="0.6">
      <c r="A2" s="300"/>
      <c r="B2" s="300"/>
      <c r="C2" s="300"/>
      <c r="D2" s="300"/>
      <c r="E2" s="300"/>
      <c r="F2" s="300"/>
      <c r="G2" s="300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577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23405</v>
      </c>
      <c r="G12" s="158">
        <v>1855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10814.05</v>
      </c>
      <c r="G14" s="158">
        <v>1115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5" t="s">
        <v>128</v>
      </c>
      <c r="B16" s="275"/>
      <c r="C16" s="275"/>
      <c r="D16" s="275"/>
      <c r="E16" s="275"/>
      <c r="F16" s="143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143</v>
      </c>
      <c r="G17" s="211">
        <v>15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4825</v>
      </c>
      <c r="G18" s="148">
        <v>455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108433</v>
      </c>
      <c r="G19" s="47">
        <v>12045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924</v>
      </c>
      <c r="G20" s="176">
        <v>462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570</v>
      </c>
      <c r="G24" s="47">
        <v>120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1400</v>
      </c>
      <c r="G25" s="47">
        <v>220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250</v>
      </c>
      <c r="G26" s="47">
        <v>310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110</v>
      </c>
      <c r="G27" s="149" t="s">
        <v>432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5" t="s">
        <v>130</v>
      </c>
      <c r="B30" s="275"/>
      <c r="C30" s="275"/>
      <c r="D30" s="275"/>
      <c r="E30" s="275"/>
      <c r="F30" s="143">
        <f>SUM(F17:F29)</f>
        <v>121831</v>
      </c>
      <c r="G30" s="89">
        <f>G17+G18+G19+G20+G21+G22+G23+G24+G25+G26+G27+G28+G29</f>
        <v>14294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6219</v>
      </c>
      <c r="G33" s="153">
        <v>429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5121</v>
      </c>
      <c r="G34" s="153">
        <v>252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9646</v>
      </c>
      <c r="G35" s="153">
        <v>346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10262</v>
      </c>
      <c r="G36" s="153">
        <v>431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6889</v>
      </c>
      <c r="G37" s="153">
        <v>255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7023</v>
      </c>
      <c r="G38" s="153">
        <v>158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7573</v>
      </c>
      <c r="G39" s="153">
        <v>214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7430</v>
      </c>
      <c r="G40" s="153">
        <v>290</v>
      </c>
    </row>
    <row r="41" spans="1:8" ht="20.100000000000001" customHeight="1" x14ac:dyDescent="0.55000000000000004">
      <c r="A41" s="275" t="s">
        <v>132</v>
      </c>
      <c r="B41" s="275"/>
      <c r="C41" s="275"/>
      <c r="D41" s="275"/>
      <c r="E41" s="275"/>
      <c r="F41" s="143">
        <f>SUM(F33:F40)</f>
        <v>60163</v>
      </c>
      <c r="G41" s="91">
        <f>SUM(G33:G40)</f>
        <v>2375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5" t="s">
        <v>138</v>
      </c>
      <c r="B50" s="275"/>
      <c r="C50" s="275"/>
      <c r="D50" s="275"/>
      <c r="E50" s="275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5" t="s">
        <v>140</v>
      </c>
      <c r="B64" s="275"/>
      <c r="C64" s="275"/>
      <c r="D64" s="275"/>
      <c r="E64" s="275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4" t="s">
        <v>141</v>
      </c>
      <c r="B65" s="304"/>
      <c r="C65" s="304"/>
      <c r="D65" s="304"/>
      <c r="E65" s="304"/>
      <c r="F65" s="146">
        <f>SUM(F16,F30,F41,F50,F64)</f>
        <v>1111258.76</v>
      </c>
      <c r="G65" s="263">
        <f>SUM(G16,G30,G41,G50,G64)</f>
        <v>103453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1111258.76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32</v>
      </c>
      <c r="B68" s="279"/>
      <c r="C68" s="279"/>
      <c r="D68" s="279"/>
      <c r="E68" s="279"/>
      <c r="F68" s="112">
        <f>G65</f>
        <v>103453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5" t="s">
        <v>433</v>
      </c>
      <c r="B70" s="305"/>
      <c r="C70" s="305"/>
      <c r="D70" s="305"/>
      <c r="E70" s="305"/>
      <c r="F70" s="305"/>
      <c r="G70" s="305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6" t="s">
        <v>310</v>
      </c>
      <c r="B1" s="306"/>
      <c r="C1" s="306"/>
      <c r="D1" s="306"/>
      <c r="E1" s="306"/>
      <c r="F1" s="306"/>
      <c r="G1" s="306"/>
    </row>
    <row r="2" spans="1:9" x14ac:dyDescent="0.55000000000000004">
      <c r="A2" s="307"/>
      <c r="B2" s="307"/>
      <c r="C2" s="307"/>
      <c r="D2" s="307"/>
      <c r="E2" s="307"/>
      <c r="F2" s="307"/>
      <c r="G2" s="307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5" t="s">
        <v>149</v>
      </c>
      <c r="B10" s="275"/>
      <c r="C10" s="275"/>
      <c r="D10" s="275"/>
      <c r="E10" s="275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6" t="s">
        <v>154</v>
      </c>
      <c r="B15" s="277"/>
      <c r="C15" s="277"/>
      <c r="D15" s="277"/>
      <c r="E15" s="278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0</v>
      </c>
      <c r="G19" s="141">
        <v>0</v>
      </c>
    </row>
    <row r="20" spans="1:13" x14ac:dyDescent="0.55000000000000004">
      <c r="A20" s="268" t="s">
        <v>159</v>
      </c>
      <c r="B20" s="269"/>
      <c r="C20" s="269"/>
      <c r="D20" s="269"/>
      <c r="E20" s="270"/>
      <c r="F20" s="184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1" t="s">
        <v>32</v>
      </c>
      <c r="B22" s="271"/>
      <c r="C22" s="271"/>
      <c r="D22" s="271"/>
      <c r="E22" s="271"/>
      <c r="F22" s="173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2" t="s">
        <v>434</v>
      </c>
      <c r="B24" s="272"/>
      <c r="C24" s="272"/>
      <c r="D24" s="272"/>
      <c r="E24" s="272"/>
      <c r="F24" s="272"/>
      <c r="G24" s="272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16" activePane="bottomLeft" state="frozen"/>
      <selection pane="bottomLeft" activeCell="F67" sqref="F67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8" t="s">
        <v>237</v>
      </c>
      <c r="B1" s="308"/>
      <c r="C1" s="308"/>
      <c r="D1" s="308"/>
      <c r="E1" s="308"/>
      <c r="F1" s="308"/>
      <c r="G1" s="308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6" t="s">
        <v>255</v>
      </c>
      <c r="B21" s="277"/>
      <c r="C21" s="277"/>
      <c r="D21" s="277"/>
      <c r="E21" s="277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9" t="s">
        <v>331</v>
      </c>
      <c r="B23" s="310"/>
      <c r="C23" s="310"/>
      <c r="D23" s="310"/>
      <c r="E23" s="310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430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430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430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430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430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430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430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430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430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430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430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430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430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430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430</v>
      </c>
      <c r="I51" s="194"/>
      <c r="J51" s="195"/>
      <c r="M51" s="195"/>
    </row>
    <row r="52" spans="1:13" x14ac:dyDescent="0.55000000000000004">
      <c r="A52" s="276" t="s">
        <v>235</v>
      </c>
      <c r="B52" s="277"/>
      <c r="C52" s="277"/>
      <c r="D52" s="277"/>
      <c r="E52" s="277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430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430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430</v>
      </c>
      <c r="I55" s="51"/>
      <c r="J55" s="52"/>
      <c r="M55" s="52"/>
    </row>
    <row r="56" spans="1:13" s="58" customFormat="1" x14ac:dyDescent="0.55000000000000004">
      <c r="A56" s="309" t="s">
        <v>236</v>
      </c>
      <c r="B56" s="310"/>
      <c r="C56" s="310"/>
      <c r="D56" s="310"/>
      <c r="E56" s="310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11" t="s">
        <v>253</v>
      </c>
      <c r="B60" s="312"/>
      <c r="C60" s="312"/>
      <c r="D60" s="312"/>
      <c r="E60" s="312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430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430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3" t="s">
        <v>254</v>
      </c>
      <c r="B65" s="314"/>
      <c r="C65" s="314"/>
      <c r="D65" s="314"/>
      <c r="E65" s="314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8" t="s">
        <v>191</v>
      </c>
      <c r="B66" s="269"/>
      <c r="C66" s="269"/>
      <c r="D66" s="269"/>
      <c r="E66" s="270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9" t="s">
        <v>192</v>
      </c>
      <c r="B68" s="279"/>
      <c r="C68" s="279"/>
      <c r="D68" s="279"/>
      <c r="E68" s="279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5" t="s">
        <v>434</v>
      </c>
      <c r="B69" s="305"/>
      <c r="C69" s="305"/>
      <c r="D69" s="305"/>
      <c r="E69" s="305"/>
      <c r="F69" s="305"/>
      <c r="G69" s="305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31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5" t="s">
        <v>240</v>
      </c>
      <c r="B1" s="315"/>
      <c r="C1" s="315"/>
      <c r="D1" s="315"/>
      <c r="E1" s="315"/>
      <c r="F1" s="315"/>
      <c r="G1" s="315"/>
    </row>
    <row r="2" spans="1:9" ht="6" customHeight="1" x14ac:dyDescent="0.6">
      <c r="A2" s="300"/>
      <c r="B2" s="300"/>
      <c r="C2" s="300"/>
      <c r="D2" s="300"/>
      <c r="E2" s="300"/>
      <c r="F2" s="300"/>
      <c r="G2" s="300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8" t="s">
        <v>203</v>
      </c>
      <c r="B49" s="269"/>
      <c r="C49" s="269"/>
      <c r="D49" s="269"/>
      <c r="E49" s="270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9" t="s">
        <v>32</v>
      </c>
      <c r="B51" s="279"/>
      <c r="C51" s="279"/>
      <c r="D51" s="279"/>
      <c r="E51" s="279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5" t="s">
        <v>434</v>
      </c>
      <c r="B53" s="305"/>
      <c r="C53" s="305"/>
      <c r="D53" s="305"/>
      <c r="E53" s="305"/>
      <c r="F53" s="305"/>
      <c r="G53" s="305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8" t="s">
        <v>311</v>
      </c>
      <c r="B1" s="308"/>
      <c r="C1" s="308"/>
      <c r="D1" s="308"/>
      <c r="E1" s="308"/>
      <c r="F1" s="308"/>
      <c r="G1" s="308"/>
    </row>
    <row r="2" spans="1:13 16384:16384" ht="6" customHeight="1" x14ac:dyDescent="0.55000000000000004">
      <c r="A2" s="307"/>
      <c r="B2" s="307"/>
      <c r="C2" s="307"/>
      <c r="D2" s="307"/>
      <c r="E2" s="307"/>
      <c r="F2" s="307"/>
      <c r="G2" s="307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8" t="s">
        <v>211</v>
      </c>
      <c r="B14" s="269"/>
      <c r="C14" s="269"/>
      <c r="D14" s="269"/>
      <c r="E14" s="270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1" t="s">
        <v>32</v>
      </c>
      <c r="B16" s="271"/>
      <c r="C16" s="271"/>
      <c r="D16" s="271"/>
      <c r="E16" s="271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72" t="s">
        <v>431</v>
      </c>
      <c r="B17" s="272"/>
      <c r="C17" s="272"/>
      <c r="D17" s="272"/>
      <c r="E17" s="272"/>
      <c r="F17" s="272"/>
      <c r="G17" s="272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9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7" t="s">
        <v>402</v>
      </c>
      <c r="B1" s="267"/>
      <c r="C1" s="267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5" t="s">
        <v>435</v>
      </c>
      <c r="C3" s="266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60163</v>
      </c>
      <c r="C6" s="13">
        <f>SUM('3. กยท.ข.ตล. '!G41)</f>
        <v>2375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121831</v>
      </c>
      <c r="C8" s="16">
        <f>SUM('3. กยท.ข.ตล. '!G30)</f>
        <v>14294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1122610.1499999999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104704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1122610.1499999999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31 มีนาคม 69</vt:lpstr>
      <vt:lpstr>'3. กยท.ข.ตล. '!Print_Area</vt:lpstr>
      <vt:lpstr>'รายจังหวัด 31 มีนาคม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2026-04-03T09:52:09Z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