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3 มี.ค.69\"/>
    </mc:Choice>
  </mc:AlternateContent>
  <xr:revisionPtr revIDLastSave="0" documentId="13_ncr:1_{6837D986-F9F6-4598-AD63-F8111358312E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4 มีนาคม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4 มีนาคม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H113" i="53" l="1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B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F30" i="54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<sst xmlns="http://schemas.openxmlformats.org/spreadsheetml/2006/main" count="746" uniqueCount="436">
  <si>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</si>
  <si>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</si>
  <si>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</si>
  <si>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</si>
  <si>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</si>
  <si>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</si>
  <si>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</si>
  <si>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</si>
  <si>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</si>
  <si>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</si>
  <si>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</si>
  <si>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</si>
  <si>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</si>
  <si>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</si>
  <si>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</si>
  <si>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</si>
  <si>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</si>
  <si>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</si>
  <si>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</si>
  <si>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</si>
  <si>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</si>
  <si>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</si>
  <si>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</si>
  <si>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</si>
  <si>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</si>
  <si>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</si>
  <si>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</si>
  <si>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</si>
  <si>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</si>
  <si>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</si>
  <si>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</si>
  <si>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</si>
  <si>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</si>
  <si>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</si>
  <si>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</si>
  <si>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</si>
  <si>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</si>
  <si>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</si>
  <si>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</si>
  <si>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</si>
  <si>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</si>
  <si>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</si>
  <si>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</si>
  <si>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</si>
  <si>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</si>
  <si>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</si>
  <si>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</si>
  <si>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</si>
  <si>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</si>
  <si>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</si>
  <si>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</si>
  <si>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</si>
  <si>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</si>
  <si>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</si>
  <si>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</si>
  <si>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</si>
  <si>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</si>
  <si>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</si>
  <si>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</si>
  <si>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</si>
  <si>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</si>
  <si>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</si>
  <si>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</si>
  <si>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</si>
  <si>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</si>
  <si>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</si>
  <si>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</si>
  <si>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</si>
  <si>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</si>
  <si>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</si>
  <si>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</si>
  <si>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</si>
  <si>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</si>
  <si>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</si>
  <si>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</si>
  <si>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</si>
  <si>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</si>
  <si>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</si>
  <si>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</si>
  <si>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</si>
  <si>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</si>
  <si>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</si>
  <si>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</si>
  <si>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</si>
  <si>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</si>
  <si>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</si>
  <si>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</si>
  <si>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</si>
  <si>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</si>
  <si>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</si>
  <si>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</si>
  <si>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</si>
  <si>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</si>
  <si>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</si>
  <si>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</si>
  <si>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</si>
  <si>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</si>
  <si>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</si>
  <si>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</si>
  <si>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</si>
  <si>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</si>
  <si>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</si>
  <si>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</si>
  <si>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</si>
  <si>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</si>
  <si>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</si>
  <si>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</si>
  <si>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</si>
  <si>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</si>
  <si>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</si>
  <si>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</si>
  <si>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</si>
  <si>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</si>
  <si>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</si>
  <si>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</si>
  <si>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</si>
  <si>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</si>
  <si>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</si>
  <si>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</si>
  <si>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</si>
  <si>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</si>
  <si>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</si>
  <si>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</si>
  <si>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</si>
  <si>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</si>
  <si>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</si>
  <si>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</si>
  <si>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</si>
  <si>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</si>
  <si>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</si>
  <si>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</si>
  <si>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</si>
  <si>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</si>
  <si>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</si>
  <si>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</si>
  <si>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</si>
  <si>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</si>
  <si>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</si>
  <si>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</si>
  <si>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</si>
  <si>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</si>
  <si>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</si>
  <si>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</si>
  <si>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</si>
  <si>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</si>
  <si>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</si>
  <si>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</si>
  <si>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</si>
  <si>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</si>
  <si>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</si>
  <si>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</si>
  <si>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</si>
  <si>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</si>
  <si>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</si>
  <si>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</si>
  <si>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</si>
  <si>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</si>
  <si>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</si>
  <si>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</si>
  <si>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</si>
  <si>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</si>
  <si>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</si>
  <si>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</si>
  <si>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</si>
  <si>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</si>
  <si>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</si>
  <si>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</si>
  <si>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</si>
  <si>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</si>
  <si>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</si>
  <si>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</si>
  <si>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</si>
  <si>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</si>
  <si>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</si>
  <si>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</si>
  <si>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</si>
  <si>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</si>
  <si>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</si>
  <si>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</si>
  <si>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</si>
  <si>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</si>
  <si>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</si>
  <si>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</si>
  <si>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</si>
  <si>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</si>
  <si>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</si>
  <si>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</si>
  <si>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</si>
  <si>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</si>
  <si>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</si>
  <si>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</si>
  <si>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</si>
  <si>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</si>
  <si>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</si>
  <si>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</si>
  <si>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</si>
  <si>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</si>
  <si>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</si>
  <si>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</si>
  <si>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</si>
  <si>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</si>
  <si>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</si>
  <si>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</si>
  <si>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</si>
  <si>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</si>
  <si>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</si>
  <si>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</si>
  <si>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</si>
  <si>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</si>
  <si>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</si>
  <si>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</si>
  <si>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</si>
  <si>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</si>
  <si>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</si>
  <si>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</si>
  <si>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</si>
  <si>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</si>
  <si>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</si>
  <si>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</si>
  <si>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</si>
  <si>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</si>
  <si>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</si>
  <si>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</si>
  <si>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</si>
  <si>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</si>
  <si>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</si>
  <si>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</si>
  <si>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</si>
  <si>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</si>
  <si>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</si>
  <si>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</si>
  <si>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</si>
  <si>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</si>
  <si>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</si>
  <si>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</si>
  <si>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</si>
  <si>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</si>
  <si>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</si>
  <si>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</si>
  <si>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</si>
  <si>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</si>
  <si>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</si>
  <si>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</si>
  <si>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</si>
  <si>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</si>
  <si>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</si>
  <si>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</si>
  <si>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</si>
  <si>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</si>
  <si>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</si>
  <si>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</si>
  <si>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</si>
  <si>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</si>
  <si>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</si>
  <si>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</si>
  <si>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</si>
  <si>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</si>
  <si>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</si>
  <si>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</si>
  <si>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</si>
  <si>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</si>
  <si>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</si>
  <si>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</si>
  <si>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</si>
  <si>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</si>
  <si>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</si>
  <si>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</si>
  <si>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</si>
  <si>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</si>
  <si>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</si>
  <si>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</si>
  <si>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</si>
  <si>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</si>
  <si>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</si>
  <si>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</si>
  <si>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</si>
  <si>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</si>
  <si>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</si>
  <si>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</si>
  <si>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</si>
  <si>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</si>
  <si>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</si>
  <si>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</si>
  <si>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</si>
  <si>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</si>
  <si>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</si>
  <si>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</si>
  <si>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</si>
  <si>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</si>
  <si>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</si>
  <si>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</si>
  <si>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</si>
  <si>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</si>
  <si>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</si>
  <si>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</si>
  <si>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</si>
  <si>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</si>
  <si>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</si>
  <si>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</si>
  <si>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</si>
  <si>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</si>
  <si>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</si>
  <si>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</si>
  <si>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</si>
  <si>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</si>
  <si>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</si>
  <si>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</si>
  <si>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</si>
  <si>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</si>
  <si>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</si>
  <si>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</si>
  <si>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</si>
  <si>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</si>
  <si>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</si>
  <si>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</si>
  <si>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</si>
  <si>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</si>
  <si>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</si>
  <si>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</si>
  <si>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</si>
  <si>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</si>
  <si>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</si>
  <si>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</si>
  <si>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</si>
  <si>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</si>
  <si>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</si>
  <si>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</si>
  <si>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</si>
  <si>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</si>
  <si>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</si>
  <si>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</si>
  <si>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</si>
  <si>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</si>
  <si>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</si>
  <si>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</si>
  <si>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</si>
  <si>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</si>
  <si>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</si>
  <si>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</si>
  <si>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</si>
  <si>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</si>
  <si>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</si>
  <si>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</si>
  <si>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</si>
  <si>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</si>
  <si>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</si>
  <si>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</si>
  <si>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</si>
  <si>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</si>
  <si>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</si>
  <si>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</si>
  <si>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</si>
  <si>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</si>
  <si>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</si>
  <si>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</si>
  <si>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</si>
  <si>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</si>
  <si>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</si>
  <si>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</si>
  <si>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</si>
  <si>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</si>
  <si>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</si>
  <si>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</si>
  <si>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</si>
  <si>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</si>
  <si>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</si>
  <si>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</si>
  <si>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</si>
  <si>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</si>
  <si>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</si>
  <si>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</si>
  <si>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</si>
  <si>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</si>
  <si>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</si>
  <si>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</si>
  <si>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</si>
  <si>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</si>
  <si>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</si>
  <si>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</si>
  <si>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</si>
  <si>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</si>
  <si>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</si>
  <si>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</si>
  <si>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</si>
  <si>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</si>
  <si>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</si>
  <si>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</si>
  <si>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</si>
  <si>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</si>
  <si>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</si>
  <si>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</si>
  <si>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</si>
  <si>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</si>
  <si>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</si>
  <si>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</si>
  <si>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</si>
  <si>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</si>
  <si>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</si>
  <si>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</si>
  <si>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</si>
  <si>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</si>
  <si>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</si>
  <si>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</si>
  <si>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</si>
  <si>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</si>
  <si>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</si>
  <si>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</si>
  <si>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</si>
  <si>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</si>
  <si>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</si>
  <si>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</si>
  <si>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</si>
  <si>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</si>
  <si>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</si>
  <si>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</si>
  <si>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</si>
  <si>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</si>
  <si>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</si>
  <si>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</si>
  <si>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</si>
  <si>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</si>
  <si>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</si>
  <si>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</si>
  <si>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</si>
  <si>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</si>
  <si>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</si>
  <si>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</si>
  <si>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</si>
  <si>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</si>
  <si>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</si>
  <si>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55</t>
  </si>
  <si>
    <t>ข้อมูล ณ วันที่ 10 กุมภาพันธ์ 2569</t>
  </si>
  <si>
    <t>พบใบยางที่ร่วงแสดงอาการของโรค</t>
  </si>
  <si>
    <t>ข้อมูล ณ วันที่ 24 กุมภาพันธ์ 2569</t>
  </si>
  <si>
    <t>ข้อมูล ณ วันที่ 4 มีนาคม 2569</t>
  </si>
  <si>
    <t>ณ วันที่ 4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</si>
</sst>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3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0" t="s">
        <v>303</v>
      </c>
      <c r="B1" s="270"/>
      <c r="C1" s="270"/>
      <c r="D1" s="270"/>
      <c r="E1" s="270"/>
      <c r="F1" s="270"/>
      <c r="G1" s="270"/>
    </row>
    <row r="2" spans="1:7" ht="6.95" customHeight="1" x14ac:dyDescent="0.55000000000000004">
      <c r="A2" s="271"/>
      <c r="B2" s="271"/>
      <c r="C2" s="271"/>
      <c r="D2" s="271"/>
      <c r="E2" s="271"/>
      <c r="F2" s="271"/>
      <c r="G2" s="271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2" t="s">
        <v>16</v>
      </c>
      <c r="B32" s="272"/>
      <c r="C32" s="272"/>
      <c r="D32" s="272"/>
      <c r="E32" s="272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0</v>
      </c>
      <c r="G34" s="177">
        <v>0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0</v>
      </c>
      <c r="G35" s="177">
        <v>0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0</v>
      </c>
      <c r="G36" s="177">
        <v>0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0</v>
      </c>
      <c r="G37" s="169">
        <v>0</v>
      </c>
    </row>
    <row r="38" spans="1:13" x14ac:dyDescent="0.55000000000000004">
      <c r="A38" s="273" t="s">
        <v>23</v>
      </c>
      <c r="B38" s="274"/>
      <c r="C38" s="274"/>
      <c r="D38" s="274"/>
      <c r="E38" s="275"/>
      <c r="F38" s="180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3" t="s">
        <v>26</v>
      </c>
      <c r="B42" s="274"/>
      <c r="C42" s="274"/>
      <c r="D42" s="274"/>
      <c r="E42" s="275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3" t="s">
        <v>375</v>
      </c>
      <c r="B44" s="274"/>
      <c r="C44" s="274"/>
      <c r="D44" s="274"/>
      <c r="E44" s="275"/>
      <c r="F44" s="180">
        <f>SUM(F43)</f>
        <v>0</v>
      </c>
      <c r="G44" s="180">
        <f>SUM(G43)</f>
        <v>0</v>
      </c>
    </row>
    <row r="45" spans="1:13" ht="25.5" customHeight="1" x14ac:dyDescent="0.7">
      <c r="A45" s="265" t="s">
        <v>29</v>
      </c>
      <c r="B45" s="266"/>
      <c r="C45" s="266"/>
      <c r="D45" s="266"/>
      <c r="E45" s="267"/>
      <c r="F45" s="246">
        <f>F32+F38+F42+F44</f>
        <v>0</v>
      </c>
      <c r="G45" s="172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68" t="s">
        <v>32</v>
      </c>
      <c r="B47" s="268"/>
      <c r="C47" s="268"/>
      <c r="D47" s="268"/>
      <c r="E47" s="268"/>
      <c r="F47" s="173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69" t="s">
        <v>434</v>
      </c>
      <c r="B49" s="269"/>
      <c r="C49" s="269"/>
      <c r="D49" s="269"/>
      <c r="E49" s="269"/>
      <c r="F49" s="269"/>
      <c r="G49" s="269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9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96" t="s">
        <v>238</v>
      </c>
      <c r="B1" s="296"/>
      <c r="C1" s="296"/>
      <c r="D1" s="296"/>
      <c r="E1" s="296"/>
      <c r="F1" s="296"/>
      <c r="G1" s="296"/>
    </row>
    <row r="2" spans="1:13" ht="6" customHeight="1" x14ac:dyDescent="0.6">
      <c r="A2" s="297"/>
      <c r="B2" s="297"/>
      <c r="C2" s="297"/>
      <c r="D2" s="297"/>
      <c r="E2" s="297"/>
      <c r="F2" s="297"/>
      <c r="G2" s="297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98" t="s">
        <v>35</v>
      </c>
      <c r="B4" s="299"/>
      <c r="C4" s="299"/>
      <c r="D4" s="299"/>
      <c r="E4" s="299"/>
      <c r="F4" s="299"/>
      <c r="G4" s="300"/>
    </row>
    <row r="5" spans="1:13" ht="20.100000000000001" customHeight="1" x14ac:dyDescent="0.55000000000000004">
      <c r="A5" s="278">
        <v>1</v>
      </c>
      <c r="B5" s="284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79"/>
      <c r="B6" s="285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79"/>
      <c r="B7" s="285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0"/>
      <c r="B8" s="286"/>
      <c r="C8" s="71"/>
      <c r="D8" s="49"/>
      <c r="E8" s="49" t="s">
        <v>38</v>
      </c>
      <c r="F8" s="228">
        <v>0</v>
      </c>
      <c r="G8" s="47">
        <v>0</v>
      </c>
      <c r="J8" s="41"/>
      <c r="M8" s="41"/>
    </row>
    <row r="9" spans="1:13" s="161" customFormat="1" ht="20.100000000000001" customHeight="1" x14ac:dyDescent="0.55000000000000004">
      <c r="A9" s="281">
        <v>2</v>
      </c>
      <c r="B9" s="287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82"/>
      <c r="B10" s="288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82"/>
      <c r="B11" s="288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82"/>
      <c r="B12" s="288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82"/>
      <c r="B13" s="288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78">
        <v>3</v>
      </c>
      <c r="B14" s="289" t="s">
        <v>44</v>
      </c>
      <c r="C14" s="71"/>
      <c r="D14" s="49"/>
      <c r="E14" s="49" t="s">
        <v>45</v>
      </c>
      <c r="F14" s="139">
        <v>0</v>
      </c>
      <c r="G14" s="139">
        <v>0</v>
      </c>
      <c r="J14" s="41"/>
      <c r="M14" s="41"/>
    </row>
    <row r="15" spans="1:13" s="72" customFormat="1" ht="20.100000000000001" customHeight="1" x14ac:dyDescent="0.55000000000000004">
      <c r="A15" s="279"/>
      <c r="B15" s="290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79"/>
      <c r="B16" s="290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79"/>
      <c r="B17" s="290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79"/>
      <c r="B18" s="290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79"/>
      <c r="B19" s="290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79"/>
      <c r="B20" s="290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79"/>
      <c r="B21" s="290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79"/>
      <c r="B22" s="290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79"/>
      <c r="B23" s="290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79"/>
      <c r="B24" s="290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79"/>
      <c r="B25" s="290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79"/>
      <c r="B26" s="290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79"/>
      <c r="B27" s="290"/>
      <c r="C27" s="71"/>
      <c r="D27" s="168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79"/>
      <c r="B28" s="290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79"/>
      <c r="B29" s="290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0"/>
      <c r="B30" s="291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81">
        <v>4</v>
      </c>
      <c r="B31" s="287" t="s">
        <v>59</v>
      </c>
      <c r="C31" s="160"/>
      <c r="D31" s="53"/>
      <c r="E31" s="53" t="s">
        <v>60</v>
      </c>
      <c r="F31" s="80">
        <v>0</v>
      </c>
      <c r="G31" s="80">
        <v>0</v>
      </c>
      <c r="J31" s="162"/>
      <c r="M31" s="162"/>
    </row>
    <row r="32" spans="1:13" s="161" customFormat="1" ht="20.100000000000001" customHeight="1" x14ac:dyDescent="0.55000000000000004">
      <c r="A32" s="282"/>
      <c r="B32" s="288"/>
      <c r="C32" s="160"/>
      <c r="D32" s="53"/>
      <c r="E32" s="53" t="s">
        <v>61</v>
      </c>
      <c r="F32" s="80">
        <v>0</v>
      </c>
      <c r="G32" s="80">
        <v>0</v>
      </c>
      <c r="J32" s="162"/>
      <c r="M32" s="162"/>
    </row>
    <row r="33" spans="1:13" s="161" customFormat="1" ht="20.100000000000001" customHeight="1" x14ac:dyDescent="0.55000000000000004">
      <c r="A33" s="283"/>
      <c r="B33" s="292"/>
      <c r="C33" s="160"/>
      <c r="D33" s="53"/>
      <c r="E33" s="53" t="s">
        <v>62</v>
      </c>
      <c r="F33" s="80">
        <v>0</v>
      </c>
      <c r="G33" s="80">
        <v>0</v>
      </c>
      <c r="J33" s="162"/>
      <c r="M33" s="162"/>
    </row>
    <row r="34" spans="1:13" ht="20.100000000000001" customHeight="1" x14ac:dyDescent="0.55000000000000004">
      <c r="A34" s="278">
        <v>5</v>
      </c>
      <c r="B34" s="289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79"/>
      <c r="B35" s="290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79"/>
      <c r="B36" s="290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79"/>
      <c r="B37" s="290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79"/>
      <c r="B38" s="290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82">
        <v>6</v>
      </c>
      <c r="B46" s="287" t="s">
        <v>72</v>
      </c>
      <c r="C46" s="160"/>
      <c r="D46" s="53"/>
      <c r="E46" s="53" t="s">
        <v>72</v>
      </c>
      <c r="F46" s="80">
        <v>0</v>
      </c>
      <c r="G46" s="80">
        <v>0</v>
      </c>
      <c r="J46" s="164"/>
      <c r="M46" s="164"/>
    </row>
    <row r="47" spans="1:13" s="162" customFormat="1" ht="18.95" customHeight="1" x14ac:dyDescent="0.55000000000000004">
      <c r="A47" s="282"/>
      <c r="B47" s="288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283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78">
        <v>7</v>
      </c>
      <c r="B49" s="289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79"/>
      <c r="B50" s="290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79"/>
      <c r="B51" s="290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79"/>
      <c r="B52" s="290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80"/>
      <c r="B53" s="291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81">
        <v>8</v>
      </c>
      <c r="B54" s="287" t="s">
        <v>80</v>
      </c>
      <c r="C54" s="160"/>
      <c r="D54" s="53"/>
      <c r="E54" s="53" t="s">
        <v>81</v>
      </c>
      <c r="F54" s="229">
        <v>0</v>
      </c>
      <c r="G54" s="229">
        <v>0</v>
      </c>
      <c r="J54" s="164"/>
      <c r="M54" s="164"/>
    </row>
    <row r="55" spans="1:13" s="162" customFormat="1" ht="18.95" customHeight="1" x14ac:dyDescent="0.55000000000000004">
      <c r="A55" s="282"/>
      <c r="B55" s="288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283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93" t="s">
        <v>83</v>
      </c>
      <c r="C57" s="294"/>
      <c r="D57" s="294"/>
      <c r="E57" s="295"/>
      <c r="F57" s="183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93" t="s">
        <v>89</v>
      </c>
      <c r="C61" s="294"/>
      <c r="D61" s="294"/>
      <c r="E61" s="295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93" t="s">
        <v>98</v>
      </c>
      <c r="C69" s="294"/>
      <c r="D69" s="294"/>
      <c r="E69" s="295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3" t="s">
        <v>103</v>
      </c>
      <c r="C73" s="294"/>
      <c r="D73" s="294"/>
      <c r="E73" s="295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3" t="s">
        <v>112</v>
      </c>
      <c r="C86" s="294"/>
      <c r="D86" s="294"/>
      <c r="E86" s="295"/>
      <c r="F86" s="183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3" t="s">
        <v>124</v>
      </c>
      <c r="C119" s="294"/>
      <c r="D119" s="294"/>
      <c r="E119" s="295"/>
      <c r="F119" s="183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65" t="s">
        <v>125</v>
      </c>
      <c r="B120" s="266"/>
      <c r="C120" s="266"/>
      <c r="D120" s="266"/>
      <c r="E120" s="267"/>
      <c r="F120" s="184">
        <f>SUM(F57,F61,F69,F73,F86,F119)</f>
        <v>450</v>
      </c>
      <c r="G120" s="55">
        <f>SUM(G57,G61,G69,G73,G86,G119)</f>
        <v>145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450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76" t="s">
        <v>32</v>
      </c>
      <c r="B122" s="276"/>
      <c r="C122" s="276"/>
      <c r="D122" s="276"/>
      <c r="E122" s="276"/>
      <c r="F122" s="59">
        <f>G120</f>
        <v>145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77" t="s">
        <v>434</v>
      </c>
      <c r="B124" s="277"/>
      <c r="C124" s="277"/>
      <c r="D124" s="277"/>
      <c r="E124" s="277"/>
      <c r="F124" s="277"/>
      <c r="G124" s="277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31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96" t="s">
        <v>239</v>
      </c>
      <c r="B1" s="296"/>
      <c r="C1" s="296"/>
      <c r="D1" s="296"/>
      <c r="E1" s="296"/>
      <c r="F1" s="296"/>
      <c r="G1" s="296"/>
    </row>
    <row r="2" spans="1:13" ht="6" customHeight="1" x14ac:dyDescent="0.6">
      <c r="A2" s="297"/>
      <c r="B2" s="297"/>
      <c r="C2" s="297"/>
      <c r="D2" s="297"/>
      <c r="E2" s="297"/>
      <c r="F2" s="297"/>
      <c r="G2" s="297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325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16455.5</v>
      </c>
      <c r="G12" s="158">
        <v>1623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9474.75</v>
      </c>
      <c r="G14" s="158">
        <v>1083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2" t="s">
        <v>128</v>
      </c>
      <c r="B16" s="272"/>
      <c r="C16" s="272"/>
      <c r="D16" s="272"/>
      <c r="E16" s="272"/>
      <c r="F16" s="143">
        <f>SUM(F4:F15)</f>
        <v>52047</v>
      </c>
      <c r="G16" s="87">
        <f>SUM(G4:G15)</f>
        <v>7618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2067</v>
      </c>
      <c r="G17" s="211">
        <v>247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7215</v>
      </c>
      <c r="G18" s="148">
        <v>652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135543</v>
      </c>
      <c r="G19" s="47">
        <v>15058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1878</v>
      </c>
      <c r="G20" s="176">
        <v>929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900</v>
      </c>
      <c r="G24" s="47">
        <v>160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1930</v>
      </c>
      <c r="G25" s="47">
        <v>275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550</v>
      </c>
      <c r="G26" s="47">
        <v>70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400</v>
      </c>
      <c r="G27" s="149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2" t="s">
        <v>130</v>
      </c>
      <c r="B30" s="272"/>
      <c r="C30" s="272"/>
      <c r="D30" s="272"/>
      <c r="E30" s="272"/>
      <c r="F30" s="143">
        <f>SUM(F17:F29)</f>
        <v>155659</v>
      </c>
      <c r="G30" s="89">
        <f>G17+G18+G19+G20+G21+G22+G23+G24+G25+G26+G27+G28+G29</f>
        <v>18093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39953</v>
      </c>
      <c r="G33" s="153">
        <v>8334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35899</v>
      </c>
      <c r="G34" s="153">
        <v>4743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78071</v>
      </c>
      <c r="G35" s="153">
        <v>9141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45996</v>
      </c>
      <c r="G36" s="153">
        <v>9290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41618</v>
      </c>
      <c r="G37" s="153">
        <v>4753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43657</v>
      </c>
      <c r="G38" s="153">
        <v>2930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43052</v>
      </c>
      <c r="G39" s="153">
        <v>3754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44104</v>
      </c>
      <c r="G40" s="153">
        <v>5534</v>
      </c>
    </row>
    <row r="41" spans="1:8" ht="20.100000000000001" customHeight="1" x14ac:dyDescent="0.55000000000000004">
      <c r="A41" s="272" t="s">
        <v>132</v>
      </c>
      <c r="B41" s="272"/>
      <c r="C41" s="272"/>
      <c r="D41" s="272"/>
      <c r="E41" s="272"/>
      <c r="F41" s="143">
        <f>SUM(F33:F40)</f>
        <v>372350</v>
      </c>
      <c r="G41" s="91">
        <f>SUM(G33:G40)</f>
        <v>48479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2" t="s">
        <v>138</v>
      </c>
      <c r="B50" s="272"/>
      <c r="C50" s="272"/>
      <c r="D50" s="272"/>
      <c r="E50" s="272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2" t="s">
        <v>140</v>
      </c>
      <c r="B64" s="272"/>
      <c r="C64" s="272"/>
      <c r="D64" s="272"/>
      <c r="E64" s="272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1" t="s">
        <v>141</v>
      </c>
      <c r="B65" s="301"/>
      <c r="C65" s="301"/>
      <c r="D65" s="301"/>
      <c r="E65" s="301"/>
      <c r="F65" s="146">
        <f>SUM(F16,F30,F41,F50,F64)</f>
        <v>1448984.96</v>
      </c>
      <c r="G65" s="263">
        <f>SUM(G16,G30,G41,G50,G64)</f>
        <v>152840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1448984.96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6" t="s">
        <v>32</v>
      </c>
      <c r="B68" s="276"/>
      <c r="C68" s="276"/>
      <c r="D68" s="276"/>
      <c r="E68" s="276"/>
      <c r="F68" s="112">
        <f>G65</f>
        <v>152840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2" t="s">
        <v>431</v>
      </c>
      <c r="B70" s="302"/>
      <c r="C70" s="302"/>
      <c r="D70" s="302"/>
      <c r="E70" s="302"/>
      <c r="F70" s="302"/>
      <c r="G70" s="302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0" activePane="bottomLeft" state="frozen"/>
      <selection pane="bottomLeft" activeCell="A25" sqref="A25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3" t="s">
        <v>310</v>
      </c>
      <c r="B1" s="303"/>
      <c r="C1" s="303"/>
      <c r="D1" s="303"/>
      <c r="E1" s="303"/>
      <c r="F1" s="303"/>
      <c r="G1" s="303"/>
    </row>
    <row r="2" spans="1:9" x14ac:dyDescent="0.55000000000000004">
      <c r="A2" s="304"/>
      <c r="B2" s="304"/>
      <c r="C2" s="304"/>
      <c r="D2" s="304"/>
      <c r="E2" s="304"/>
      <c r="F2" s="304"/>
      <c r="G2" s="304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2" t="s">
        <v>149</v>
      </c>
      <c r="B10" s="272"/>
      <c r="C10" s="272"/>
      <c r="D10" s="272"/>
      <c r="E10" s="272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3" t="s">
        <v>154</v>
      </c>
      <c r="B15" s="274"/>
      <c r="C15" s="274"/>
      <c r="D15" s="274"/>
      <c r="E15" s="275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1327.75</v>
      </c>
      <c r="G19" s="141">
        <v>17</v>
      </c>
    </row>
    <row r="20" spans="1:13" x14ac:dyDescent="0.55000000000000004">
      <c r="A20" s="265" t="s">
        <v>159</v>
      </c>
      <c r="B20" s="266"/>
      <c r="C20" s="266"/>
      <c r="D20" s="266"/>
      <c r="E20" s="267"/>
      <c r="F20" s="184">
        <f>SUM(F10,F15,F16:F19)</f>
        <v>1327.75</v>
      </c>
      <c r="G20" s="55">
        <f>SUM(G10,G15,G16:G19)</f>
        <v>17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1327.75</v>
      </c>
      <c r="G21" s="58" t="s">
        <v>31</v>
      </c>
      <c r="H21" s="60"/>
      <c r="J21" s="60"/>
      <c r="M21" s="60"/>
    </row>
    <row r="22" spans="1:13" s="58" customFormat="1" x14ac:dyDescent="0.55000000000000004">
      <c r="A22" s="268" t="s">
        <v>32</v>
      </c>
      <c r="B22" s="268"/>
      <c r="C22" s="268"/>
      <c r="D22" s="268"/>
      <c r="E22" s="268"/>
      <c r="F22" s="173">
        <f>G20</f>
        <v>17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69" t="s">
        <v>434</v>
      </c>
      <c r="B24" s="269"/>
      <c r="C24" s="269"/>
      <c r="D24" s="269"/>
      <c r="E24" s="269"/>
      <c r="F24" s="269"/>
      <c r="G24" s="269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5" t="s">
        <v>237</v>
      </c>
      <c r="B1" s="305"/>
      <c r="C1" s="305"/>
      <c r="D1" s="305"/>
      <c r="E1" s="305"/>
      <c r="F1" s="305"/>
      <c r="G1" s="305"/>
    </row>
    <row r="2" spans="1:9" ht="6" customHeight="1" x14ac:dyDescent="0.6">
      <c r="A2" s="297"/>
      <c r="B2" s="297"/>
      <c r="C2" s="297"/>
      <c r="D2" s="297"/>
      <c r="E2" s="297"/>
      <c r="F2" s="297"/>
      <c r="G2" s="297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3" t="s">
        <v>255</v>
      </c>
      <c r="B21" s="274"/>
      <c r="C21" s="274"/>
      <c r="D21" s="274"/>
      <c r="E21" s="274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6" t="s">
        <v>331</v>
      </c>
      <c r="B23" s="307"/>
      <c r="C23" s="307"/>
      <c r="D23" s="307"/>
      <c r="E23" s="307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432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432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432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432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432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432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432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432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432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432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432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432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432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432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432</v>
      </c>
      <c r="I51" s="194"/>
      <c r="J51" s="195"/>
      <c r="M51" s="195"/>
    </row>
    <row r="52" spans="1:13" x14ac:dyDescent="0.55000000000000004">
      <c r="A52" s="273" t="s">
        <v>235</v>
      </c>
      <c r="B52" s="274"/>
      <c r="C52" s="274"/>
      <c r="D52" s="274"/>
      <c r="E52" s="274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432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432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432</v>
      </c>
      <c r="I55" s="51"/>
      <c r="J55" s="52"/>
      <c r="M55" s="52"/>
    </row>
    <row r="56" spans="1:13" s="58" customFormat="1" x14ac:dyDescent="0.55000000000000004">
      <c r="A56" s="306" t="s">
        <v>236</v>
      </c>
      <c r="B56" s="307"/>
      <c r="C56" s="307"/>
      <c r="D56" s="307"/>
      <c r="E56" s="307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08" t="s">
        <v>253</v>
      </c>
      <c r="B60" s="309"/>
      <c r="C60" s="309"/>
      <c r="D60" s="309"/>
      <c r="E60" s="309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432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432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0" t="s">
        <v>254</v>
      </c>
      <c r="B65" s="311"/>
      <c r="C65" s="311"/>
      <c r="D65" s="311"/>
      <c r="E65" s="311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5" t="s">
        <v>191</v>
      </c>
      <c r="B66" s="266"/>
      <c r="C66" s="266"/>
      <c r="D66" s="266"/>
      <c r="E66" s="267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6" t="s">
        <v>192</v>
      </c>
      <c r="B68" s="276"/>
      <c r="C68" s="276"/>
      <c r="D68" s="276"/>
      <c r="E68" s="276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2" t="s">
        <v>434</v>
      </c>
      <c r="B69" s="302"/>
      <c r="C69" s="302"/>
      <c r="D69" s="302"/>
      <c r="E69" s="302"/>
      <c r="F69" s="302"/>
      <c r="G69" s="302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0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2" t="s">
        <v>240</v>
      </c>
      <c r="B1" s="312"/>
      <c r="C1" s="312"/>
      <c r="D1" s="312"/>
      <c r="E1" s="312"/>
      <c r="F1" s="312"/>
      <c r="G1" s="312"/>
    </row>
    <row r="2" spans="1:9" ht="6" customHeight="1" x14ac:dyDescent="0.6">
      <c r="A2" s="297"/>
      <c r="B2" s="297"/>
      <c r="C2" s="297"/>
      <c r="D2" s="297"/>
      <c r="E2" s="297"/>
      <c r="F2" s="297"/>
      <c r="G2" s="297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5" t="s">
        <v>203</v>
      </c>
      <c r="B49" s="266"/>
      <c r="C49" s="266"/>
      <c r="D49" s="266"/>
      <c r="E49" s="267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76" t="s">
        <v>32</v>
      </c>
      <c r="B51" s="276"/>
      <c r="C51" s="276"/>
      <c r="D51" s="276"/>
      <c r="E51" s="276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2" t="s">
        <v>434</v>
      </c>
      <c r="B53" s="302"/>
      <c r="C53" s="302"/>
      <c r="D53" s="302"/>
      <c r="E53" s="302"/>
      <c r="F53" s="302"/>
      <c r="G53" s="302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5" t="s">
        <v>311</v>
      </c>
      <c r="B1" s="305"/>
      <c r="C1" s="305"/>
      <c r="D1" s="305"/>
      <c r="E1" s="305"/>
      <c r="F1" s="305"/>
      <c r="G1" s="305"/>
    </row>
    <row r="2" spans="1:13 16384:16384" ht="6" customHeight="1" x14ac:dyDescent="0.55000000000000004">
      <c r="A2" s="304"/>
      <c r="B2" s="304"/>
      <c r="C2" s="304"/>
      <c r="D2" s="304"/>
      <c r="E2" s="304"/>
      <c r="F2" s="304"/>
      <c r="G2" s="304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5" t="s">
        <v>211</v>
      </c>
      <c r="B14" s="266"/>
      <c r="C14" s="266"/>
      <c r="D14" s="266"/>
      <c r="E14" s="267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68" t="s">
        <v>32</v>
      </c>
      <c r="B16" s="268"/>
      <c r="C16" s="268"/>
      <c r="D16" s="268"/>
      <c r="E16" s="268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69" t="s">
        <v>433</v>
      </c>
      <c r="B17" s="269"/>
      <c r="C17" s="269"/>
      <c r="D17" s="269"/>
      <c r="E17" s="269"/>
      <c r="F17" s="269"/>
      <c r="G17" s="269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5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315" t="s">
        <v>402</v>
      </c>
      <c r="B1" s="315"/>
      <c r="C1" s="315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313" t="s">
        <v>435</v>
      </c>
      <c r="C3" s="314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372350</v>
      </c>
      <c r="C6" s="13">
        <f>SUM('3. กยท.ข.ตล. '!G41)</f>
        <v>48479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52047</v>
      </c>
      <c r="C7" s="10">
        <f>SUM('3. กยท.ข.ตล. '!G16)</f>
        <v>7618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155659</v>
      </c>
      <c r="C8" s="16">
        <f>SUM('3. กยท.ข.ตล. '!G30)</f>
        <v>18093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1327.75</v>
      </c>
      <c r="C31" s="17">
        <f>SUM('4. กยท.ข.กอ.'!G19)</f>
        <v>17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กยท.ข.อนล.'!F8)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1461664.0999999999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154108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1461664.0999999999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4 มีนาคม 69</vt:lpstr>
      <vt:lpstr>'3. กยท.ข.ตล. '!Print_Area</vt:lpstr>
      <vt:lpstr>'รายจังหวัด 4 มีนาคม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2026-03-06T04:22:00Z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